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1580" windowHeight="6285" tabRatio="971" firstSheet="1" activeTab="8"/>
  </bookViews>
  <sheets>
    <sheet name="1. Razón Liquidez Ajustada " sheetId="18" r:id="rId1"/>
    <sheet name="2. Volatilidad Depósitos " sheetId="29" r:id="rId2"/>
    <sheet name="3. Prueba ácida " sheetId="5" r:id="rId3"/>
    <sheet name="4. Brecha o Gap de Vencimiento" sheetId="19" r:id="rId4"/>
    <sheet name="4. Reporte de Vencimiento" sheetId="41" r:id="rId5"/>
    <sheet name="6. Flujo de Caja Proyectado" sheetId="21" r:id="rId6"/>
    <sheet name="Estrés" sheetId="22" r:id="rId7"/>
    <sheet name="Liquidez diaria" sheetId="42" r:id="rId8"/>
    <sheet name="9. Flujo Caja Ejecutado " sheetId="30" r:id="rId9"/>
    <sheet name="10.Conciliación " sheetId="40" r:id="rId10"/>
  </sheets>
  <definedNames>
    <definedName name="_xlnm.Print_Area" localSheetId="0">'1. Razón Liquidez Ajustada '!$A$1:$H$58</definedName>
    <definedName name="_xlnm.Print_Area" localSheetId="9">'10.Conciliación '!$A$1:$C$40</definedName>
    <definedName name="_xlnm.Print_Area" localSheetId="2">'3. Prueba ácida '!$B$1:$H$50</definedName>
    <definedName name="_xlnm.Print_Area" localSheetId="3">'4. Brecha o Gap de Vencimiento'!$A$1:$O$72</definedName>
    <definedName name="_xlnm.Print_Area" localSheetId="4">'4. Reporte de Vencimiento'!$A$1:$O$72</definedName>
    <definedName name="_xlnm.Print_Area" localSheetId="5">'6. Flujo de Caja Proyectado'!$A$1:$D$66</definedName>
    <definedName name="_xlnm.Print_Area" localSheetId="8">'9. Flujo Caja Ejecutado '!$A$1:$C$83</definedName>
    <definedName name="_xlnm.Print_Area" localSheetId="6">Estrés!$A$1:$G$57</definedName>
  </definedNames>
  <calcPr calcId="125725"/>
</workbook>
</file>

<file path=xl/calcChain.xml><?xml version="1.0" encoding="utf-8"?>
<calcChain xmlns="http://schemas.openxmlformats.org/spreadsheetml/2006/main">
  <c r="C58" i="21"/>
  <c r="C56"/>
  <c r="D42"/>
  <c r="E42"/>
  <c r="C42"/>
  <c r="C23"/>
  <c r="C33"/>
  <c r="C27"/>
  <c r="E23"/>
  <c r="E12"/>
  <c r="E42" i="18"/>
  <c r="E36"/>
  <c r="E25"/>
  <c r="E22"/>
  <c r="E18"/>
  <c r="E15"/>
  <c r="E33" i="42"/>
  <c r="E27"/>
  <c r="E24"/>
  <c r="E17"/>
  <c r="E20"/>
  <c r="D44"/>
  <c r="G42"/>
  <c r="G11" s="1"/>
  <c r="F42"/>
  <c r="D42"/>
  <c r="I37"/>
  <c r="I42" s="1"/>
  <c r="I11" s="1"/>
  <c r="H37"/>
  <c r="H42" s="1"/>
  <c r="H11" s="1"/>
  <c r="G37"/>
  <c r="F37"/>
  <c r="E37"/>
  <c r="E42" s="1"/>
  <c r="E11" s="1"/>
  <c r="D37"/>
  <c r="I27"/>
  <c r="H27"/>
  <c r="G27"/>
  <c r="F27"/>
  <c r="I24"/>
  <c r="H24"/>
  <c r="G24"/>
  <c r="F24"/>
  <c r="I20"/>
  <c r="I33" s="1"/>
  <c r="H20"/>
  <c r="G20"/>
  <c r="F20"/>
  <c r="I17"/>
  <c r="H17"/>
  <c r="H33" s="1"/>
  <c r="H44" s="1"/>
  <c r="G17"/>
  <c r="G33" s="1"/>
  <c r="F17"/>
  <c r="F33" s="1"/>
  <c r="F44" s="1"/>
  <c r="F11"/>
  <c r="C57" i="30"/>
  <c r="C60"/>
  <c r="L60" i="41"/>
  <c r="K60"/>
  <c r="J60"/>
  <c r="I60"/>
  <c r="H60"/>
  <c r="G60"/>
  <c r="F60"/>
  <c r="E60"/>
  <c r="D60"/>
  <c r="C60"/>
  <c r="O58"/>
  <c r="K62" s="1"/>
  <c r="N58"/>
  <c r="N62" s="1"/>
  <c r="M58"/>
  <c r="M62" s="1"/>
  <c r="L58"/>
  <c r="K58"/>
  <c r="J58"/>
  <c r="J62" s="1"/>
  <c r="I58"/>
  <c r="I62" s="1"/>
  <c r="H58"/>
  <c r="H62" s="1"/>
  <c r="G58"/>
  <c r="G62" s="1"/>
  <c r="F58"/>
  <c r="F62" s="1"/>
  <c r="E58"/>
  <c r="E62" s="1"/>
  <c r="D58"/>
  <c r="C58"/>
  <c r="O56"/>
  <c r="O55"/>
  <c r="O54"/>
  <c r="O53"/>
  <c r="O52"/>
  <c r="O51"/>
  <c r="O50"/>
  <c r="O49"/>
  <c r="O48"/>
  <c r="O47"/>
  <c r="O46"/>
  <c r="O45"/>
  <c r="O44"/>
  <c r="O43"/>
  <c r="O42"/>
  <c r="L36"/>
  <c r="K36"/>
  <c r="J36"/>
  <c r="I36"/>
  <c r="H36"/>
  <c r="G36"/>
  <c r="F36"/>
  <c r="E36"/>
  <c r="D36"/>
  <c r="C36"/>
  <c r="O32"/>
  <c r="O31"/>
  <c r="O30"/>
  <c r="O29"/>
  <c r="O28"/>
  <c r="O27"/>
  <c r="O26"/>
  <c r="O25"/>
  <c r="O24"/>
  <c r="O23"/>
  <c r="O22"/>
  <c r="N21"/>
  <c r="M21"/>
  <c r="M34" s="1"/>
  <c r="L21"/>
  <c r="L34" s="1"/>
  <c r="K21"/>
  <c r="K34" s="1"/>
  <c r="J21"/>
  <c r="J34" s="1"/>
  <c r="I21"/>
  <c r="I34" s="1"/>
  <c r="I38" s="1"/>
  <c r="H21"/>
  <c r="G21"/>
  <c r="F21"/>
  <c r="E21"/>
  <c r="E34" s="1"/>
  <c r="D21"/>
  <c r="D34" s="1"/>
  <c r="C21"/>
  <c r="O21" s="1"/>
  <c r="O20"/>
  <c r="O19"/>
  <c r="O18"/>
  <c r="O17"/>
  <c r="O16"/>
  <c r="O15"/>
  <c r="N15"/>
  <c r="N34" s="1"/>
  <c r="M15"/>
  <c r="L15"/>
  <c r="K15"/>
  <c r="J15"/>
  <c r="I15"/>
  <c r="H15"/>
  <c r="H34" s="1"/>
  <c r="G15"/>
  <c r="G34" s="1"/>
  <c r="F15"/>
  <c r="F34" s="1"/>
  <c r="E15"/>
  <c r="D15"/>
  <c r="C15"/>
  <c r="O14"/>
  <c r="O34" s="1"/>
  <c r="E10" i="29"/>
  <c r="H17"/>
  <c r="G44" i="42" l="1"/>
  <c r="I44"/>
  <c r="E44"/>
  <c r="H38" i="41"/>
  <c r="G38"/>
  <c r="E38"/>
  <c r="M38"/>
  <c r="F38"/>
  <c r="N38"/>
  <c r="D38"/>
  <c r="L38"/>
  <c r="K38"/>
  <c r="J38"/>
  <c r="D62"/>
  <c r="L62"/>
  <c r="C62"/>
  <c r="O62" s="1"/>
  <c r="C34"/>
  <c r="C21" i="40"/>
  <c r="C13"/>
  <c r="C38" s="1"/>
  <c r="C40" s="1"/>
  <c r="C55" i="30"/>
  <c r="C41"/>
  <c r="C22"/>
  <c r="C32"/>
  <c r="C26"/>
  <c r="E34" i="22"/>
  <c r="F34"/>
  <c r="G34"/>
  <c r="D34"/>
  <c r="D43" s="1"/>
  <c r="E37"/>
  <c r="F37"/>
  <c r="G37"/>
  <c r="D37"/>
  <c r="E15"/>
  <c r="E30" s="1"/>
  <c r="F15"/>
  <c r="F30" s="1"/>
  <c r="G15"/>
  <c r="G30" s="1"/>
  <c r="E18"/>
  <c r="F18"/>
  <c r="G18"/>
  <c r="E21"/>
  <c r="F21"/>
  <c r="G21"/>
  <c r="E24"/>
  <c r="F24"/>
  <c r="G24"/>
  <c r="D30"/>
  <c r="D24"/>
  <c r="D21"/>
  <c r="D18"/>
  <c r="D15"/>
  <c r="E46" i="21"/>
  <c r="E47"/>
  <c r="E48"/>
  <c r="E49"/>
  <c r="E50"/>
  <c r="E51"/>
  <c r="E52"/>
  <c r="E53"/>
  <c r="E54"/>
  <c r="E45"/>
  <c r="D56"/>
  <c r="D33"/>
  <c r="D27"/>
  <c r="E28"/>
  <c r="E29"/>
  <c r="E30"/>
  <c r="E31"/>
  <c r="E32"/>
  <c r="E34"/>
  <c r="E35"/>
  <c r="E36"/>
  <c r="E37"/>
  <c r="E38"/>
  <c r="E39"/>
  <c r="E40"/>
  <c r="E26"/>
  <c r="D23"/>
  <c r="E13"/>
  <c r="E14"/>
  <c r="E15"/>
  <c r="E16"/>
  <c r="E17"/>
  <c r="E18"/>
  <c r="E19"/>
  <c r="E20"/>
  <c r="E21"/>
  <c r="N65" i="19"/>
  <c r="M65" s="1"/>
  <c r="L65" s="1"/>
  <c r="K65" s="1"/>
  <c r="J65" s="1"/>
  <c r="I65" s="1"/>
  <c r="H65" s="1"/>
  <c r="G65" s="1"/>
  <c r="F65" s="1"/>
  <c r="E65" s="1"/>
  <c r="C38" i="41" l="1"/>
  <c r="O38" s="1"/>
  <c r="C64" s="1"/>
  <c r="C65"/>
  <c r="D65" s="1"/>
  <c r="E65" s="1"/>
  <c r="F65" s="1"/>
  <c r="G65" s="1"/>
  <c r="H65" s="1"/>
  <c r="I65" s="1"/>
  <c r="J65" s="1"/>
  <c r="K65" s="1"/>
  <c r="L65" s="1"/>
  <c r="M65" s="1"/>
  <c r="N65" s="1"/>
  <c r="D45" i="22"/>
  <c r="D48"/>
  <c r="D51"/>
  <c r="F43"/>
  <c r="G43"/>
  <c r="E43"/>
  <c r="C61" i="21"/>
  <c r="D58"/>
  <c r="D61" s="1"/>
  <c r="E56"/>
  <c r="E33"/>
  <c r="E27"/>
  <c r="D65" i="19"/>
  <c r="C65" s="1"/>
  <c r="C64"/>
  <c r="O62"/>
  <c r="N62"/>
  <c r="M62"/>
  <c r="L62"/>
  <c r="K62"/>
  <c r="J62"/>
  <c r="I62"/>
  <c r="H62"/>
  <c r="G62"/>
  <c r="F62"/>
  <c r="E62"/>
  <c r="D62"/>
  <c r="C62"/>
  <c r="L60"/>
  <c r="K60"/>
  <c r="J60"/>
  <c r="I60"/>
  <c r="H60"/>
  <c r="G60"/>
  <c r="F60"/>
  <c r="E60"/>
  <c r="D60"/>
  <c r="C60"/>
  <c r="O58"/>
  <c r="N58"/>
  <c r="M58"/>
  <c r="L58"/>
  <c r="K58"/>
  <c r="J58"/>
  <c r="I58"/>
  <c r="H58"/>
  <c r="G58"/>
  <c r="F58"/>
  <c r="E58"/>
  <c r="D58"/>
  <c r="C58"/>
  <c r="O56"/>
  <c r="O55"/>
  <c r="O54"/>
  <c r="O53"/>
  <c r="O52"/>
  <c r="O51"/>
  <c r="O50"/>
  <c r="O49"/>
  <c r="O48"/>
  <c r="O47"/>
  <c r="O46"/>
  <c r="O45"/>
  <c r="O44"/>
  <c r="O43"/>
  <c r="O42"/>
  <c r="O38"/>
  <c r="N38"/>
  <c r="M38"/>
  <c r="L38"/>
  <c r="K38"/>
  <c r="J38"/>
  <c r="I38"/>
  <c r="H38"/>
  <c r="G38"/>
  <c r="F38"/>
  <c r="E38"/>
  <c r="D38"/>
  <c r="C38"/>
  <c r="L36"/>
  <c r="K36"/>
  <c r="J36"/>
  <c r="I36"/>
  <c r="H36"/>
  <c r="G36"/>
  <c r="F36"/>
  <c r="E36"/>
  <c r="D36"/>
  <c r="C36"/>
  <c r="O34"/>
  <c r="N34"/>
  <c r="M34"/>
  <c r="L34"/>
  <c r="K34"/>
  <c r="J34"/>
  <c r="I34"/>
  <c r="H34"/>
  <c r="G34"/>
  <c r="F34"/>
  <c r="E34"/>
  <c r="D34"/>
  <c r="C34"/>
  <c r="O32"/>
  <c r="O31"/>
  <c r="O30"/>
  <c r="O29"/>
  <c r="O28"/>
  <c r="O27"/>
  <c r="O26"/>
  <c r="O25"/>
  <c r="O24"/>
  <c r="O23"/>
  <c r="O22"/>
  <c r="O21"/>
  <c r="N21"/>
  <c r="M21"/>
  <c r="L21"/>
  <c r="K21"/>
  <c r="J21"/>
  <c r="I21"/>
  <c r="H21"/>
  <c r="G21"/>
  <c r="F21"/>
  <c r="E21"/>
  <c r="D21"/>
  <c r="C21"/>
  <c r="O20"/>
  <c r="O19"/>
  <c r="O18"/>
  <c r="O17"/>
  <c r="O16"/>
  <c r="O15"/>
  <c r="N15"/>
  <c r="M15"/>
  <c r="L15"/>
  <c r="K15"/>
  <c r="J15"/>
  <c r="I15"/>
  <c r="H15"/>
  <c r="G15"/>
  <c r="F15"/>
  <c r="E15"/>
  <c r="D15"/>
  <c r="C15"/>
  <c r="O14"/>
  <c r="F48" i="22" l="1"/>
  <c r="F51"/>
  <c r="F45"/>
  <c r="G48"/>
  <c r="G51"/>
  <c r="G45"/>
  <c r="E51"/>
  <c r="E48"/>
  <c r="E45"/>
  <c r="E58" i="21"/>
  <c r="E61" s="1"/>
  <c r="H46" i="5"/>
  <c r="G46"/>
  <c r="F46"/>
  <c r="E46"/>
  <c r="H44"/>
  <c r="G44"/>
  <c r="F44"/>
  <c r="E44"/>
  <c r="H42"/>
  <c r="G42"/>
  <c r="F42"/>
  <c r="E42"/>
  <c r="H36"/>
  <c r="G36"/>
  <c r="F36"/>
  <c r="E36"/>
  <c r="H33"/>
  <c r="G33"/>
  <c r="F33"/>
  <c r="E33"/>
  <c r="H29"/>
  <c r="G29"/>
  <c r="F29"/>
  <c r="E29"/>
  <c r="H24"/>
  <c r="G24"/>
  <c r="F24"/>
  <c r="E24"/>
  <c r="H21"/>
  <c r="G21"/>
  <c r="F21"/>
  <c r="E21"/>
  <c r="H17"/>
  <c r="G17"/>
  <c r="F17"/>
  <c r="E17"/>
  <c r="H14"/>
  <c r="G14"/>
  <c r="F14"/>
  <c r="E14"/>
  <c r="G356" i="29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O296" s="1"/>
  <c r="N296" s="1"/>
  <c r="M296" s="1"/>
  <c r="L296" s="1"/>
  <c r="K296"/>
  <c r="J296"/>
  <c r="I296"/>
  <c r="H296"/>
  <c r="G296"/>
  <c r="O295" s="1"/>
  <c r="N295" s="1"/>
  <c r="M295" s="1"/>
  <c r="L295" s="1"/>
  <c r="K295"/>
  <c r="J295"/>
  <c r="I295"/>
  <c r="H295"/>
  <c r="G295"/>
  <c r="O294" s="1"/>
  <c r="N294" s="1"/>
  <c r="M294" s="1"/>
  <c r="L294" s="1"/>
  <c r="K294"/>
  <c r="J294"/>
  <c r="I294"/>
  <c r="H294"/>
  <c r="G294"/>
  <c r="O293" s="1"/>
  <c r="N293" s="1"/>
  <c r="M293" s="1"/>
  <c r="L293"/>
  <c r="K293"/>
  <c r="J293"/>
  <c r="I293"/>
  <c r="H293"/>
  <c r="G293"/>
  <c r="O292" s="1"/>
  <c r="N292" s="1"/>
  <c r="M292" s="1"/>
  <c r="L292"/>
  <c r="K292"/>
  <c r="J292"/>
  <c r="I292"/>
  <c r="H292"/>
  <c r="G292"/>
  <c r="O291" s="1"/>
  <c r="N291" s="1"/>
  <c r="M291" s="1"/>
  <c r="L291" s="1"/>
  <c r="K291"/>
  <c r="J291"/>
  <c r="I291" s="1"/>
  <c r="H291"/>
  <c r="G291"/>
  <c r="O290" s="1"/>
  <c r="N290" s="1"/>
  <c r="M290" s="1"/>
  <c r="L290"/>
  <c r="K290"/>
  <c r="J290"/>
  <c r="I290"/>
  <c r="H290"/>
  <c r="G290"/>
  <c r="O289" s="1"/>
  <c r="N289" s="1"/>
  <c r="M289" s="1"/>
  <c r="L289"/>
  <c r="K289"/>
  <c r="J289"/>
  <c r="I289"/>
  <c r="H289"/>
  <c r="G289"/>
  <c r="O288" s="1"/>
  <c r="N288" s="1"/>
  <c r="M288" s="1"/>
  <c r="L288" s="1"/>
  <c r="K288"/>
  <c r="J288"/>
  <c r="I288"/>
  <c r="H288"/>
  <c r="G288"/>
  <c r="O287" s="1"/>
  <c r="N287" s="1"/>
  <c r="M287" s="1"/>
  <c r="L287"/>
  <c r="K287"/>
  <c r="J287"/>
  <c r="I287"/>
  <c r="H287"/>
  <c r="G287"/>
  <c r="O286" s="1"/>
  <c r="N286" s="1"/>
  <c r="M286" s="1"/>
  <c r="L286"/>
  <c r="K286"/>
  <c r="J286"/>
  <c r="I286"/>
  <c r="H286"/>
  <c r="G286"/>
  <c r="O285" s="1"/>
  <c r="N285" s="1"/>
  <c r="M285" s="1"/>
  <c r="L285"/>
  <c r="K285"/>
  <c r="J285"/>
  <c r="I285"/>
  <c r="H285"/>
  <c r="G285"/>
  <c r="O284" s="1"/>
  <c r="N284" s="1"/>
  <c r="M284" s="1"/>
  <c r="L284"/>
  <c r="K284"/>
  <c r="J284"/>
  <c r="I284"/>
  <c r="H284"/>
  <c r="G284"/>
  <c r="O283" s="1"/>
  <c r="N283" s="1"/>
  <c r="M283" s="1"/>
  <c r="L283" s="1"/>
  <c r="K283"/>
  <c r="J283"/>
  <c r="I283"/>
  <c r="H283"/>
  <c r="G283"/>
  <c r="O282" s="1"/>
  <c r="N282" s="1"/>
  <c r="M282" s="1"/>
  <c r="L282"/>
  <c r="K282"/>
  <c r="J282"/>
  <c r="I282"/>
  <c r="H282"/>
  <c r="G282"/>
  <c r="O281" s="1"/>
  <c r="N281" s="1"/>
  <c r="M281" s="1"/>
  <c r="L281" s="1"/>
  <c r="K281"/>
  <c r="J281"/>
  <c r="I281"/>
  <c r="H281"/>
  <c r="G281"/>
  <c r="O280" s="1"/>
  <c r="N280" s="1"/>
  <c r="M280" s="1"/>
  <c r="L280" s="1"/>
  <c r="K280"/>
  <c r="J280"/>
  <c r="I280"/>
  <c r="H280"/>
  <c r="G280"/>
  <c r="O279" s="1"/>
  <c r="N279" s="1"/>
  <c r="M279" s="1"/>
  <c r="L279" s="1"/>
  <c r="K279"/>
  <c r="J279"/>
  <c r="I279"/>
  <c r="H279"/>
  <c r="G279"/>
  <c r="O278" s="1"/>
  <c r="N278" s="1"/>
  <c r="M278" s="1"/>
  <c r="L278"/>
  <c r="K278"/>
  <c r="J278"/>
  <c r="I278"/>
  <c r="H278"/>
  <c r="G278"/>
  <c r="O277" s="1"/>
  <c r="N277" s="1"/>
  <c r="M277" s="1"/>
  <c r="L277"/>
  <c r="K277"/>
  <c r="J277"/>
  <c r="I277"/>
  <c r="H277"/>
  <c r="G277"/>
  <c r="O276" s="1"/>
  <c r="N276" s="1"/>
  <c r="M276" s="1"/>
  <c r="L276"/>
  <c r="K276"/>
  <c r="J276"/>
  <c r="I276"/>
  <c r="H276"/>
  <c r="G276"/>
  <c r="O275" s="1"/>
  <c r="N275" s="1"/>
  <c r="M275" s="1"/>
  <c r="L275" s="1"/>
  <c r="K275"/>
  <c r="J275"/>
  <c r="I275"/>
  <c r="H275"/>
  <c r="G275"/>
  <c r="O274" s="1"/>
  <c r="N274" s="1"/>
  <c r="M274" s="1"/>
  <c r="L274" s="1"/>
  <c r="K274"/>
  <c r="J274"/>
  <c r="I274"/>
  <c r="H274"/>
  <c r="G274"/>
  <c r="O273" s="1"/>
  <c r="N273" s="1"/>
  <c r="M273" s="1"/>
  <c r="L273" s="1"/>
  <c r="K273"/>
  <c r="J273"/>
  <c r="I273"/>
  <c r="H273"/>
  <c r="G273"/>
  <c r="O272" s="1"/>
  <c r="N272" s="1"/>
  <c r="M272" s="1"/>
  <c r="L272" s="1"/>
  <c r="K272"/>
  <c r="J272"/>
  <c r="I272"/>
  <c r="H272"/>
  <c r="G272"/>
  <c r="O271" s="1"/>
  <c r="N271" s="1"/>
  <c r="M271" s="1"/>
  <c r="L271"/>
  <c r="K271"/>
  <c r="J271"/>
  <c r="I271"/>
  <c r="H271"/>
  <c r="G271"/>
  <c r="O270" s="1"/>
  <c r="N270" s="1"/>
  <c r="M270" s="1"/>
  <c r="L270" s="1"/>
  <c r="K270"/>
  <c r="J270"/>
  <c r="I270"/>
  <c r="H270"/>
  <c r="G270"/>
  <c r="O269" s="1"/>
  <c r="N269" s="1"/>
  <c r="M269" s="1"/>
  <c r="L269" s="1"/>
  <c r="K269"/>
  <c r="J269"/>
  <c r="I269"/>
  <c r="H269"/>
  <c r="G269"/>
  <c r="O268" s="1"/>
  <c r="N268" s="1"/>
  <c r="M268" s="1"/>
  <c r="L268" s="1"/>
  <c r="K268"/>
  <c r="J268"/>
  <c r="I268"/>
  <c r="H268"/>
  <c r="G268"/>
  <c r="O267" s="1"/>
  <c r="N267" s="1"/>
  <c r="M267" s="1"/>
  <c r="L267"/>
  <c r="K267"/>
  <c r="J267"/>
  <c r="I267"/>
  <c r="H267"/>
  <c r="G267"/>
  <c r="O266" s="1"/>
  <c r="N266" s="1"/>
  <c r="M266" s="1"/>
  <c r="L266" s="1"/>
  <c r="K266"/>
  <c r="J266"/>
  <c r="I266"/>
  <c r="H266"/>
  <c r="G266"/>
  <c r="O265" s="1"/>
  <c r="N265" s="1"/>
  <c r="M265" s="1"/>
  <c r="L265" s="1"/>
  <c r="K265"/>
  <c r="J265"/>
  <c r="I265"/>
  <c r="H265"/>
  <c r="G265"/>
  <c r="O264" s="1"/>
  <c r="N264" s="1"/>
  <c r="M264" s="1"/>
  <c r="L264" s="1"/>
  <c r="K264"/>
  <c r="J264"/>
  <c r="I264"/>
  <c r="H264"/>
  <c r="G264"/>
  <c r="O263" s="1"/>
  <c r="N263" s="1"/>
  <c r="M263" s="1"/>
  <c r="L263"/>
  <c r="K263"/>
  <c r="J263"/>
  <c r="I263"/>
  <c r="H263"/>
  <c r="G263"/>
  <c r="O262" s="1"/>
  <c r="N262" s="1"/>
  <c r="M262" s="1"/>
  <c r="L262"/>
  <c r="K262"/>
  <c r="J262"/>
  <c r="I262"/>
  <c r="H262"/>
  <c r="G262"/>
  <c r="O261" s="1"/>
  <c r="N261" s="1"/>
  <c r="M261" s="1"/>
  <c r="L261"/>
  <c r="K261"/>
  <c r="J261"/>
  <c r="I261"/>
  <c r="H261"/>
  <c r="G261"/>
  <c r="O260" s="1"/>
  <c r="N260" s="1"/>
  <c r="M260" s="1"/>
  <c r="L260"/>
  <c r="K260"/>
  <c r="J260"/>
  <c r="I260"/>
  <c r="H260"/>
  <c r="G260"/>
  <c r="O259" s="1"/>
  <c r="N259" s="1"/>
  <c r="M259" s="1"/>
  <c r="L259"/>
  <c r="K259"/>
  <c r="J259"/>
  <c r="I259"/>
  <c r="H259"/>
  <c r="G259"/>
  <c r="O258" s="1"/>
  <c r="N258" s="1"/>
  <c r="M258" s="1"/>
  <c r="L258" s="1"/>
  <c r="K258"/>
  <c r="J258"/>
  <c r="I258"/>
  <c r="H258"/>
  <c r="G258"/>
  <c r="O257" s="1"/>
  <c r="N257" s="1"/>
  <c r="M257" s="1"/>
  <c r="L257"/>
  <c r="K257"/>
  <c r="J257"/>
  <c r="I257"/>
  <c r="H257"/>
  <c r="G257"/>
  <c r="O256" s="1"/>
  <c r="N256" s="1"/>
  <c r="M256" s="1"/>
  <c r="L256" s="1"/>
  <c r="K256"/>
  <c r="J256"/>
  <c r="I256"/>
  <c r="H256"/>
  <c r="G256"/>
  <c r="O255" s="1"/>
  <c r="N255" s="1"/>
  <c r="M255" s="1"/>
  <c r="L255"/>
  <c r="K255"/>
  <c r="J255"/>
  <c r="I255"/>
  <c r="H255"/>
  <c r="G255"/>
  <c r="O254" s="1"/>
  <c r="N254" s="1"/>
  <c r="M254" s="1"/>
  <c r="L254"/>
  <c r="K254"/>
  <c r="J254"/>
  <c r="I254"/>
  <c r="H254"/>
  <c r="G254"/>
  <c r="O253" s="1"/>
  <c r="N253" s="1"/>
  <c r="M253" s="1"/>
  <c r="L253" s="1"/>
  <c r="K253"/>
  <c r="J253"/>
  <c r="I253"/>
  <c r="H253"/>
  <c r="G253"/>
  <c r="O252" s="1"/>
  <c r="N252" s="1"/>
  <c r="M252" s="1"/>
  <c r="L252" s="1"/>
  <c r="K252"/>
  <c r="J252"/>
  <c r="I252"/>
  <c r="H252"/>
  <c r="G252"/>
  <c r="O251" s="1"/>
  <c r="N251" s="1"/>
  <c r="M251" s="1"/>
  <c r="L251" s="1"/>
  <c r="K251"/>
  <c r="J251"/>
  <c r="I251" s="1"/>
  <c r="H251"/>
  <c r="G251"/>
  <c r="O250" s="1"/>
  <c r="N250" s="1"/>
  <c r="M250" s="1"/>
  <c r="L250" s="1"/>
  <c r="K250"/>
  <c r="J250"/>
  <c r="I250"/>
  <c r="H250"/>
  <c r="G250"/>
  <c r="O249" s="1"/>
  <c r="N249" s="1"/>
  <c r="M249" s="1"/>
  <c r="L249" s="1"/>
  <c r="K249"/>
  <c r="J249"/>
  <c r="I249"/>
  <c r="H249" s="1"/>
  <c r="G249"/>
  <c r="O248" s="1"/>
  <c r="N248" s="1"/>
  <c r="M248" s="1"/>
  <c r="L248" s="1"/>
  <c r="K248"/>
  <c r="J248"/>
  <c r="I248"/>
  <c r="H248"/>
  <c r="G248"/>
  <c r="O247" s="1"/>
  <c r="N247" s="1"/>
  <c r="M247" s="1"/>
  <c r="L247"/>
  <c r="K247"/>
  <c r="J247"/>
  <c r="I247"/>
  <c r="H247"/>
  <c r="G247"/>
  <c r="O246" s="1"/>
  <c r="N246" s="1"/>
  <c r="M246" s="1"/>
  <c r="L246" s="1"/>
  <c r="K246"/>
  <c r="J246"/>
  <c r="I246"/>
  <c r="H246"/>
  <c r="G246"/>
  <c r="O245" s="1"/>
  <c r="N245" s="1"/>
  <c r="M245" s="1"/>
  <c r="L245"/>
  <c r="K245"/>
  <c r="J245"/>
  <c r="I245"/>
  <c r="H245"/>
  <c r="G245"/>
  <c r="O244" s="1"/>
  <c r="N244" s="1"/>
  <c r="M244" s="1"/>
  <c r="L244" s="1"/>
  <c r="K244"/>
  <c r="J244"/>
  <c r="I244"/>
  <c r="H244"/>
  <c r="G244"/>
  <c r="O243" s="1"/>
  <c r="N243" s="1"/>
  <c r="M243" s="1"/>
  <c r="L243"/>
  <c r="K243"/>
  <c r="J243"/>
  <c r="I243"/>
  <c r="H243"/>
  <c r="G243"/>
  <c r="O242" s="1"/>
  <c r="N242" s="1"/>
  <c r="M242" s="1"/>
  <c r="L242" s="1"/>
  <c r="K242"/>
  <c r="J242"/>
  <c r="I242"/>
  <c r="H242"/>
  <c r="G242"/>
  <c r="O241" s="1"/>
  <c r="N241" s="1"/>
  <c r="M241" s="1"/>
  <c r="L241" s="1"/>
  <c r="K241"/>
  <c r="J241"/>
  <c r="I241"/>
  <c r="H241"/>
  <c r="G241"/>
  <c r="O240" s="1"/>
  <c r="N240" s="1"/>
  <c r="M240" s="1"/>
  <c r="L240" s="1"/>
  <c r="K240"/>
  <c r="J240"/>
  <c r="I240"/>
  <c r="H240"/>
  <c r="G240"/>
  <c r="O239" s="1"/>
  <c r="N239" s="1"/>
  <c r="M239" s="1"/>
  <c r="L239"/>
  <c r="K239"/>
  <c r="J239"/>
  <c r="I239"/>
  <c r="H239"/>
  <c r="G239"/>
  <c r="O238" s="1"/>
  <c r="N238" s="1"/>
  <c r="M238" s="1"/>
  <c r="L238"/>
  <c r="K238"/>
  <c r="J238"/>
  <c r="I238"/>
  <c r="H238"/>
  <c r="G238"/>
  <c r="O237" s="1"/>
  <c r="N237" s="1"/>
  <c r="M237" s="1"/>
  <c r="L237"/>
  <c r="K237"/>
  <c r="J237"/>
  <c r="I237"/>
  <c r="H237"/>
  <c r="G237"/>
  <c r="O236" s="1"/>
  <c r="N236" s="1"/>
  <c r="M236" s="1"/>
  <c r="L236"/>
  <c r="K236"/>
  <c r="J236"/>
  <c r="I236"/>
  <c r="H236"/>
  <c r="G236"/>
  <c r="O235" s="1"/>
  <c r="N235" s="1"/>
  <c r="M235" s="1"/>
  <c r="L235"/>
  <c r="K235"/>
  <c r="J235"/>
  <c r="I235"/>
  <c r="H235"/>
  <c r="G235"/>
  <c r="O234" s="1"/>
  <c r="N234" s="1"/>
  <c r="M234" s="1"/>
  <c r="L234" s="1"/>
  <c r="K234"/>
  <c r="J234"/>
  <c r="I234"/>
  <c r="H234"/>
  <c r="G234"/>
  <c r="O233" s="1"/>
  <c r="N233" s="1"/>
  <c r="M233" s="1"/>
  <c r="L233" s="1"/>
  <c r="K233"/>
  <c r="J233"/>
  <c r="I233"/>
  <c r="H233" s="1"/>
  <c r="G233"/>
  <c r="O232" s="1"/>
  <c r="N232" s="1"/>
  <c r="M232" s="1"/>
  <c r="L232"/>
  <c r="K232"/>
  <c r="J232"/>
  <c r="I232"/>
  <c r="H232"/>
  <c r="G232"/>
  <c r="O231" s="1"/>
  <c r="N231" s="1"/>
  <c r="M231" s="1"/>
  <c r="L231"/>
  <c r="K231"/>
  <c r="J231"/>
  <c r="I231"/>
  <c r="H231"/>
  <c r="G231"/>
  <c r="O230" s="1"/>
  <c r="N230" s="1"/>
  <c r="M230" s="1"/>
  <c r="L230" s="1"/>
  <c r="K230"/>
  <c r="J230"/>
  <c r="I230"/>
  <c r="H230"/>
  <c r="G230"/>
  <c r="O229" s="1"/>
  <c r="N229" s="1"/>
  <c r="M229" s="1"/>
  <c r="L229"/>
  <c r="K229"/>
  <c r="J229"/>
  <c r="I229"/>
  <c r="H229"/>
  <c r="G229"/>
  <c r="O228" s="1"/>
  <c r="N228" s="1"/>
  <c r="M228" s="1"/>
  <c r="L228" s="1"/>
  <c r="K228"/>
  <c r="J228"/>
  <c r="I228"/>
  <c r="H228"/>
  <c r="G228"/>
  <c r="O227" s="1"/>
  <c r="N227" s="1"/>
  <c r="M227" s="1"/>
  <c r="L227" s="1"/>
  <c r="K227"/>
  <c r="J227"/>
  <c r="I227"/>
  <c r="H227"/>
  <c r="G227"/>
  <c r="O226" s="1"/>
  <c r="N226" s="1"/>
  <c r="M226" s="1"/>
  <c r="L226" s="1"/>
  <c r="K226"/>
  <c r="J226"/>
  <c r="I226"/>
  <c r="H226"/>
  <c r="G226"/>
  <c r="O225" s="1"/>
  <c r="N225" s="1"/>
  <c r="M225" s="1"/>
  <c r="L225" s="1"/>
  <c r="K225"/>
  <c r="J225"/>
  <c r="I225"/>
  <c r="H225" s="1"/>
  <c r="G225"/>
  <c r="O224" s="1"/>
  <c r="N224" s="1"/>
  <c r="M224" s="1"/>
  <c r="L224" s="1"/>
  <c r="K224"/>
  <c r="J224"/>
  <c r="I224"/>
  <c r="H224"/>
  <c r="G224"/>
  <c r="O223" s="1"/>
  <c r="N223" s="1"/>
  <c r="M223" s="1"/>
  <c r="L223"/>
  <c r="K223"/>
  <c r="J223"/>
  <c r="I223"/>
  <c r="H223"/>
  <c r="G223"/>
  <c r="O222" s="1"/>
  <c r="N222" s="1"/>
  <c r="M222" s="1"/>
  <c r="L222"/>
  <c r="K222"/>
  <c r="J222"/>
  <c r="I222"/>
  <c r="H222"/>
  <c r="G222"/>
  <c r="O221" s="1"/>
  <c r="N221" s="1"/>
  <c r="M221" s="1"/>
  <c r="L221"/>
  <c r="K221"/>
  <c r="J221"/>
  <c r="I221"/>
  <c r="H221"/>
  <c r="G221"/>
  <c r="O220" s="1"/>
  <c r="N220" s="1"/>
  <c r="M220" s="1"/>
  <c r="L220" s="1"/>
  <c r="K220"/>
  <c r="J220"/>
  <c r="I220"/>
  <c r="H220"/>
  <c r="G220"/>
  <c r="O219" s="1"/>
  <c r="N219" s="1"/>
  <c r="M219" s="1"/>
  <c r="L219" s="1"/>
  <c r="K219"/>
  <c r="J219"/>
  <c r="I219"/>
  <c r="H219"/>
  <c r="G219"/>
  <c r="O218" s="1"/>
  <c r="N218" s="1"/>
  <c r="M218" s="1"/>
  <c r="L218" s="1"/>
  <c r="K218"/>
  <c r="J218"/>
  <c r="I218"/>
  <c r="H218"/>
  <c r="G218"/>
  <c r="O217" s="1"/>
  <c r="N217" s="1"/>
  <c r="M217" s="1"/>
  <c r="L217" s="1"/>
  <c r="K217"/>
  <c r="J217"/>
  <c r="I217"/>
  <c r="H217"/>
  <c r="G217"/>
  <c r="O216" s="1"/>
  <c r="N216" s="1"/>
  <c r="M216" s="1"/>
  <c r="L216"/>
  <c r="K216"/>
  <c r="J216"/>
  <c r="I216"/>
  <c r="H216"/>
  <c r="G216"/>
  <c r="O215" s="1"/>
  <c r="N215" s="1"/>
  <c r="M215" s="1"/>
  <c r="L215"/>
  <c r="K215"/>
  <c r="J215"/>
  <c r="I215"/>
  <c r="H215"/>
  <c r="G215"/>
  <c r="O214" s="1"/>
  <c r="N214" s="1"/>
  <c r="M214" s="1"/>
  <c r="L214"/>
  <c r="K214"/>
  <c r="J214"/>
  <c r="I214"/>
  <c r="H214"/>
  <c r="G214"/>
  <c r="O213" s="1"/>
  <c r="N213" s="1"/>
  <c r="M213" s="1"/>
  <c r="L213"/>
  <c r="K213"/>
  <c r="J213"/>
  <c r="I213"/>
  <c r="H213"/>
  <c r="G213"/>
  <c r="O212" s="1"/>
  <c r="N212" s="1"/>
  <c r="M212" s="1"/>
  <c r="L212"/>
  <c r="K212"/>
  <c r="J212"/>
  <c r="I212"/>
  <c r="H212"/>
  <c r="G212"/>
  <c r="O211" s="1"/>
  <c r="N211" s="1"/>
  <c r="M211" s="1"/>
  <c r="L211"/>
  <c r="K211"/>
  <c r="J211"/>
  <c r="I211"/>
  <c r="H211"/>
  <c r="G211"/>
  <c r="O210" s="1"/>
  <c r="N210" s="1"/>
  <c r="M210" s="1"/>
  <c r="L210" s="1"/>
  <c r="K210"/>
  <c r="J210"/>
  <c r="I210"/>
  <c r="H210"/>
  <c r="G210"/>
  <c r="O209" s="1"/>
  <c r="N209" s="1"/>
  <c r="M209" s="1"/>
  <c r="L209" s="1"/>
  <c r="K209"/>
  <c r="J209"/>
  <c r="I209"/>
  <c r="H209" s="1"/>
  <c r="G209"/>
  <c r="O208" s="1"/>
  <c r="N208" s="1"/>
  <c r="M208" s="1"/>
  <c r="L208"/>
  <c r="K208"/>
  <c r="J208"/>
  <c r="I208"/>
  <c r="H208"/>
  <c r="G208"/>
  <c r="O207" s="1"/>
  <c r="N207" s="1"/>
  <c r="M207" s="1"/>
  <c r="L207"/>
  <c r="K207"/>
  <c r="J207"/>
  <c r="I207"/>
  <c r="H207"/>
  <c r="G207"/>
  <c r="O206" s="1"/>
  <c r="N206" s="1"/>
  <c r="M206" s="1"/>
  <c r="L206" s="1"/>
  <c r="K206"/>
  <c r="J206"/>
  <c r="I206"/>
  <c r="H206"/>
  <c r="G206"/>
  <c r="O205" s="1"/>
  <c r="N205" s="1"/>
  <c r="M205" s="1"/>
  <c r="L205"/>
  <c r="K205"/>
  <c r="J205"/>
  <c r="I205"/>
  <c r="H205"/>
  <c r="G205"/>
  <c r="O204" s="1"/>
  <c r="N204" s="1"/>
  <c r="M204" s="1"/>
  <c r="L204"/>
  <c r="K204"/>
  <c r="J204"/>
  <c r="I204"/>
  <c r="H204"/>
  <c r="G204"/>
  <c r="O203" s="1"/>
  <c r="N203" s="1"/>
  <c r="M203" s="1"/>
  <c r="L203" s="1"/>
  <c r="K203"/>
  <c r="J203"/>
  <c r="I203"/>
  <c r="H203"/>
  <c r="G203"/>
  <c r="O202" s="1"/>
  <c r="N202" s="1"/>
  <c r="M202" s="1"/>
  <c r="L202" s="1"/>
  <c r="K202"/>
  <c r="J202"/>
  <c r="I202"/>
  <c r="H202"/>
  <c r="G202"/>
  <c r="O201" s="1"/>
  <c r="N201" s="1"/>
  <c r="M201" s="1"/>
  <c r="L201"/>
  <c r="K201"/>
  <c r="J201"/>
  <c r="I201"/>
  <c r="H201"/>
  <c r="G201"/>
  <c r="O200" s="1"/>
  <c r="N200" s="1"/>
  <c r="M200" s="1"/>
  <c r="L200" s="1"/>
  <c r="K200"/>
  <c r="J200"/>
  <c r="I200"/>
  <c r="H200"/>
  <c r="G200"/>
  <c r="O199" s="1"/>
  <c r="N199" s="1"/>
  <c r="M199" s="1"/>
  <c r="L199" s="1"/>
  <c r="K199"/>
  <c r="J199"/>
  <c r="I199"/>
  <c r="H199"/>
  <c r="G199"/>
  <c r="O198" s="1"/>
  <c r="N198" s="1"/>
  <c r="M198" s="1"/>
  <c r="L198" s="1"/>
  <c r="K198"/>
  <c r="J198"/>
  <c r="I198"/>
  <c r="H198"/>
  <c r="G198"/>
  <c r="O197" s="1"/>
  <c r="N197" s="1"/>
  <c r="M197" s="1"/>
  <c r="L197"/>
  <c r="K197"/>
  <c r="J197"/>
  <c r="I197"/>
  <c r="H197"/>
  <c r="G197"/>
  <c r="O196" s="1"/>
  <c r="N196" s="1"/>
  <c r="M196" s="1"/>
  <c r="L196"/>
  <c r="K196"/>
  <c r="J196"/>
  <c r="I196"/>
  <c r="H196"/>
  <c r="G196"/>
  <c r="O195" s="1"/>
  <c r="N195" s="1"/>
  <c r="M195" s="1"/>
  <c r="L195" s="1"/>
  <c r="K195"/>
  <c r="J195"/>
  <c r="I195" s="1"/>
  <c r="H195"/>
  <c r="G195"/>
  <c r="O194" s="1"/>
  <c r="N194" s="1"/>
  <c r="M194" s="1"/>
  <c r="L194" s="1"/>
  <c r="K194"/>
  <c r="J194"/>
  <c r="I194"/>
  <c r="H194"/>
  <c r="G194"/>
  <c r="O193" s="1"/>
  <c r="N193" s="1"/>
  <c r="M193" s="1"/>
  <c r="L193" s="1"/>
  <c r="K193"/>
  <c r="J193"/>
  <c r="I193"/>
  <c r="H193"/>
  <c r="G193"/>
  <c r="O192" s="1"/>
  <c r="N192" s="1"/>
  <c r="M192" s="1"/>
  <c r="L192" s="1"/>
  <c r="K192"/>
  <c r="J192"/>
  <c r="I192"/>
  <c r="H192"/>
  <c r="G192"/>
  <c r="O191" s="1"/>
  <c r="N191" s="1"/>
  <c r="M191" s="1"/>
  <c r="L191"/>
  <c r="K191"/>
  <c r="J191"/>
  <c r="I191"/>
  <c r="H191"/>
  <c r="G191"/>
  <c r="O190" s="1"/>
  <c r="N190" s="1"/>
  <c r="M190" s="1"/>
  <c r="L190"/>
  <c r="K190"/>
  <c r="J190"/>
  <c r="I190"/>
  <c r="H190"/>
  <c r="G190"/>
  <c r="O189" s="1"/>
  <c r="N189" s="1"/>
  <c r="M189" s="1"/>
  <c r="L189"/>
  <c r="K189"/>
  <c r="J189"/>
  <c r="I189"/>
  <c r="H189"/>
  <c r="G189"/>
  <c r="O188" s="1"/>
  <c r="N188" s="1"/>
  <c r="M188" s="1"/>
  <c r="L188"/>
  <c r="K188"/>
  <c r="J188"/>
  <c r="I188"/>
  <c r="H188"/>
  <c r="G188"/>
  <c r="O187" s="1"/>
  <c r="N187" s="1"/>
  <c r="M187" s="1"/>
  <c r="L187"/>
  <c r="K187"/>
  <c r="J187"/>
  <c r="I187"/>
  <c r="H187"/>
  <c r="G187"/>
  <c r="O186" s="1"/>
  <c r="N186" s="1"/>
  <c r="M186" s="1"/>
  <c r="L186" s="1"/>
  <c r="K186"/>
  <c r="J186"/>
  <c r="I186"/>
  <c r="H186"/>
  <c r="G186"/>
  <c r="O185" s="1"/>
  <c r="N185" s="1"/>
  <c r="M185" s="1"/>
  <c r="L185" s="1"/>
  <c r="K185"/>
  <c r="J185"/>
  <c r="I185"/>
  <c r="H185"/>
  <c r="G185"/>
  <c r="O184" s="1"/>
  <c r="N184" s="1"/>
  <c r="M184" s="1"/>
  <c r="L184" s="1"/>
  <c r="K184"/>
  <c r="J184"/>
  <c r="I184"/>
  <c r="H184"/>
  <c r="G184"/>
  <c r="O183" s="1"/>
  <c r="N183" s="1"/>
  <c r="M183" s="1"/>
  <c r="L183"/>
  <c r="K183"/>
  <c r="J183"/>
  <c r="I183"/>
  <c r="H183"/>
  <c r="G183"/>
  <c r="O182" s="1"/>
  <c r="N182" s="1"/>
  <c r="M182" s="1"/>
  <c r="L182" s="1"/>
  <c r="K182"/>
  <c r="J182"/>
  <c r="I182"/>
  <c r="H182"/>
  <c r="G182"/>
  <c r="O181" s="1"/>
  <c r="N181" s="1"/>
  <c r="M181" s="1"/>
  <c r="L181"/>
  <c r="K181"/>
  <c r="J181"/>
  <c r="I181"/>
  <c r="H181"/>
  <c r="G181"/>
  <c r="O180" s="1"/>
  <c r="N180" s="1"/>
  <c r="M180" s="1"/>
  <c r="L180"/>
  <c r="K180"/>
  <c r="J180"/>
  <c r="I180"/>
  <c r="H180"/>
  <c r="G180"/>
  <c r="O179" s="1"/>
  <c r="N179" s="1"/>
  <c r="M179" s="1"/>
  <c r="L179" s="1"/>
  <c r="K179"/>
  <c r="J179"/>
  <c r="I179"/>
  <c r="H179"/>
  <c r="G179"/>
  <c r="O178" s="1"/>
  <c r="N178" s="1"/>
  <c r="M178" s="1"/>
  <c r="L178" s="1"/>
  <c r="K178"/>
  <c r="J178"/>
  <c r="I178"/>
  <c r="H178"/>
  <c r="G178"/>
  <c r="O177" s="1"/>
  <c r="N177" s="1"/>
  <c r="M177" s="1"/>
  <c r="L177" s="1"/>
  <c r="K177"/>
  <c r="J177"/>
  <c r="I177"/>
  <c r="H177" s="1"/>
  <c r="G177"/>
  <c r="O176" s="1"/>
  <c r="N176" s="1"/>
  <c r="M176" s="1"/>
  <c r="L176" s="1"/>
  <c r="K176"/>
  <c r="J176"/>
  <c r="I176"/>
  <c r="H176"/>
  <c r="G176"/>
  <c r="O175" s="1"/>
  <c r="N175" s="1"/>
  <c r="M175" s="1"/>
  <c r="L175"/>
  <c r="K175"/>
  <c r="J175"/>
  <c r="I175"/>
  <c r="H175"/>
  <c r="G175"/>
  <c r="O174" s="1"/>
  <c r="N174" s="1"/>
  <c r="M174" s="1"/>
  <c r="L174" s="1"/>
  <c r="K174"/>
  <c r="J174"/>
  <c r="I174"/>
  <c r="H174"/>
  <c r="G174"/>
  <c r="O173" s="1"/>
  <c r="N173" s="1"/>
  <c r="M173" s="1"/>
  <c r="L173" s="1"/>
  <c r="K173"/>
  <c r="J173"/>
  <c r="I173"/>
  <c r="H173"/>
  <c r="G173"/>
  <c r="O172" s="1"/>
  <c r="N172" s="1"/>
  <c r="M172" s="1"/>
  <c r="L172"/>
  <c r="K172"/>
  <c r="J172"/>
  <c r="I172"/>
  <c r="H172"/>
  <c r="G172"/>
  <c r="O171" s="1"/>
  <c r="N171" s="1"/>
  <c r="M171" s="1"/>
  <c r="L171" s="1"/>
  <c r="K171"/>
  <c r="J171"/>
  <c r="I171"/>
  <c r="H171"/>
  <c r="G171"/>
  <c r="O170" s="1"/>
  <c r="N170" s="1"/>
  <c r="M170" s="1"/>
  <c r="L170"/>
  <c r="K170"/>
  <c r="J170"/>
  <c r="I170"/>
  <c r="H170"/>
  <c r="G170"/>
  <c r="O169" s="1"/>
  <c r="N169" s="1"/>
  <c r="M169" s="1"/>
  <c r="L169" s="1"/>
  <c r="K169"/>
  <c r="J169"/>
  <c r="I169"/>
  <c r="H169"/>
  <c r="G169"/>
  <c r="O168" s="1"/>
  <c r="N168" s="1"/>
  <c r="M168" s="1"/>
  <c r="L168"/>
  <c r="K168"/>
  <c r="J168"/>
  <c r="I168"/>
  <c r="H168"/>
  <c r="G168"/>
  <c r="O167" s="1"/>
  <c r="N167" s="1"/>
  <c r="M167" s="1"/>
  <c r="L167"/>
  <c r="K167"/>
  <c r="J167"/>
  <c r="I167"/>
  <c r="H167"/>
  <c r="G167"/>
  <c r="O166" s="1"/>
  <c r="N166" s="1"/>
  <c r="M166" s="1"/>
  <c r="L166"/>
  <c r="K166"/>
  <c r="J166"/>
  <c r="I166"/>
  <c r="H166"/>
  <c r="G166"/>
  <c r="O165" s="1"/>
  <c r="N165" s="1"/>
  <c r="M165" s="1"/>
  <c r="L165" s="1"/>
  <c r="K165"/>
  <c r="J165"/>
  <c r="I165"/>
  <c r="H165"/>
  <c r="G165"/>
  <c r="O164"/>
  <c r="N164" s="1"/>
  <c r="M164" s="1"/>
  <c r="L164"/>
  <c r="K164"/>
  <c r="J164"/>
  <c r="I164"/>
  <c r="H164"/>
  <c r="G164"/>
  <c r="O163" s="1"/>
  <c r="N163" s="1"/>
  <c r="M163" s="1"/>
  <c r="L163"/>
  <c r="K163"/>
  <c r="J163"/>
  <c r="I163"/>
  <c r="H163"/>
  <c r="G163"/>
  <c r="O162" s="1"/>
  <c r="N162" s="1"/>
  <c r="M162" s="1"/>
  <c r="L162" s="1"/>
  <c r="K162"/>
  <c r="J162"/>
  <c r="I162"/>
  <c r="H162"/>
  <c r="G162"/>
  <c r="O161" s="1"/>
  <c r="N161" s="1"/>
  <c r="M161" s="1"/>
  <c r="L161" s="1"/>
  <c r="K161"/>
  <c r="J161"/>
  <c r="I161"/>
  <c r="H161"/>
  <c r="G161"/>
  <c r="O160" s="1"/>
  <c r="N160" s="1"/>
  <c r="M160" s="1"/>
  <c r="L160"/>
  <c r="K160"/>
  <c r="J160"/>
  <c r="I160"/>
  <c r="H160"/>
  <c r="G160"/>
  <c r="O159" s="1"/>
  <c r="N159" s="1"/>
  <c r="M159" s="1"/>
  <c r="L159"/>
  <c r="K159"/>
  <c r="J159"/>
  <c r="I159"/>
  <c r="H159"/>
  <c r="G159"/>
  <c r="O158" s="1"/>
  <c r="N158" s="1"/>
  <c r="M158" s="1"/>
  <c r="L158" s="1"/>
  <c r="K158"/>
  <c r="J158"/>
  <c r="I158"/>
  <c r="H158"/>
  <c r="G158"/>
  <c r="O157" s="1"/>
  <c r="N157" s="1"/>
  <c r="M157" s="1"/>
  <c r="L157"/>
  <c r="K157"/>
  <c r="J157"/>
  <c r="I157"/>
  <c r="H157"/>
  <c r="G157"/>
  <c r="O156" s="1"/>
  <c r="N156" s="1"/>
  <c r="M156" s="1"/>
  <c r="L156"/>
  <c r="K156"/>
  <c r="J156"/>
  <c r="I156"/>
  <c r="H156"/>
  <c r="G156"/>
  <c r="O155" s="1"/>
  <c r="N155" s="1"/>
  <c r="M155" s="1"/>
  <c r="L155" s="1"/>
  <c r="K155"/>
  <c r="J155"/>
  <c r="I155"/>
  <c r="H155"/>
  <c r="G155"/>
  <c r="O154" s="1"/>
  <c r="N154" s="1"/>
  <c r="M154" s="1"/>
  <c r="L154" s="1"/>
  <c r="K154"/>
  <c r="J154"/>
  <c r="I154"/>
  <c r="H154"/>
  <c r="G154"/>
  <c r="O153" s="1"/>
  <c r="N153" s="1"/>
  <c r="M153" s="1"/>
  <c r="L153" s="1"/>
  <c r="K153"/>
  <c r="J153"/>
  <c r="I153"/>
  <c r="H153"/>
  <c r="G153"/>
  <c r="O152" s="1"/>
  <c r="N152" s="1"/>
  <c r="M152" s="1"/>
  <c r="L152"/>
  <c r="K152"/>
  <c r="J152"/>
  <c r="I152"/>
  <c r="H152"/>
  <c r="G152"/>
  <c r="O151" s="1"/>
  <c r="N151" s="1"/>
  <c r="M151" s="1"/>
  <c r="L151"/>
  <c r="K151"/>
  <c r="J151"/>
  <c r="I151" s="1"/>
  <c r="H151"/>
  <c r="G151"/>
  <c r="O150" s="1"/>
  <c r="N150" s="1"/>
  <c r="M150" s="1"/>
  <c r="L150" s="1"/>
  <c r="K150"/>
  <c r="J150"/>
  <c r="I150"/>
  <c r="H150"/>
  <c r="G150"/>
  <c r="O149" s="1"/>
  <c r="N149" s="1"/>
  <c r="M149" s="1"/>
  <c r="L149"/>
  <c r="K149"/>
  <c r="J149"/>
  <c r="I149"/>
  <c r="H149"/>
  <c r="G149"/>
  <c r="O148" s="1"/>
  <c r="N148" s="1"/>
  <c r="M148" s="1"/>
  <c r="L148"/>
  <c r="K148"/>
  <c r="J148"/>
  <c r="I148"/>
  <c r="H148"/>
  <c r="G148"/>
  <c r="O147" s="1"/>
  <c r="N147" s="1"/>
  <c r="M147" s="1"/>
  <c r="L147" s="1"/>
  <c r="K147"/>
  <c r="J147"/>
  <c r="I147"/>
  <c r="H147"/>
  <c r="G147"/>
  <c r="O146" s="1"/>
  <c r="N146" s="1"/>
  <c r="M146" s="1"/>
  <c r="L146"/>
  <c r="K146"/>
  <c r="J146"/>
  <c r="I146"/>
  <c r="H146"/>
  <c r="G146"/>
  <c r="O145" s="1"/>
  <c r="N145" s="1"/>
  <c r="M145" s="1"/>
  <c r="L145" s="1"/>
  <c r="K145"/>
  <c r="J145"/>
  <c r="I145"/>
  <c r="H145"/>
  <c r="G145"/>
  <c r="O144" s="1"/>
  <c r="N144" s="1"/>
  <c r="M144" s="1"/>
  <c r="L144" s="1"/>
  <c r="K144"/>
  <c r="J144"/>
  <c r="I144"/>
  <c r="H144"/>
  <c r="G144"/>
  <c r="O143" s="1"/>
  <c r="N143" s="1"/>
  <c r="M143" s="1"/>
  <c r="L143" s="1"/>
  <c r="K143"/>
  <c r="J143"/>
  <c r="I143"/>
  <c r="H143"/>
  <c r="G143"/>
  <c r="O142" s="1"/>
  <c r="N142" s="1"/>
  <c r="M142" s="1"/>
  <c r="L142"/>
  <c r="K142"/>
  <c r="J142"/>
  <c r="I142"/>
  <c r="H142"/>
  <c r="G142"/>
  <c r="O141" s="1"/>
  <c r="N141" s="1"/>
  <c r="M141" s="1"/>
  <c r="L141"/>
  <c r="K141"/>
  <c r="J141"/>
  <c r="I141"/>
  <c r="H141"/>
  <c r="G141"/>
  <c r="O140" s="1"/>
  <c r="N140" s="1"/>
  <c r="M140" s="1"/>
  <c r="L140"/>
  <c r="K140"/>
  <c r="J140"/>
  <c r="I140"/>
  <c r="H140"/>
  <c r="G140"/>
  <c r="O139" s="1"/>
  <c r="N139" s="1"/>
  <c r="M139" s="1"/>
  <c r="L139" s="1"/>
  <c r="K139"/>
  <c r="J139"/>
  <c r="I139"/>
  <c r="H139"/>
  <c r="G139"/>
  <c r="O138" s="1"/>
  <c r="N138" s="1"/>
  <c r="M138" s="1"/>
  <c r="L138"/>
  <c r="K138"/>
  <c r="J138"/>
  <c r="I138"/>
  <c r="H138"/>
  <c r="G138"/>
  <c r="O137" s="1"/>
  <c r="N137" s="1"/>
  <c r="M137" s="1"/>
  <c r="L137" s="1"/>
  <c r="K137"/>
  <c r="J137"/>
  <c r="I137"/>
  <c r="H137"/>
  <c r="G137"/>
  <c r="O136" s="1"/>
  <c r="N136" s="1"/>
  <c r="M136" s="1"/>
  <c r="L136" s="1"/>
  <c r="K136"/>
  <c r="J136"/>
  <c r="I136"/>
  <c r="H136"/>
  <c r="G136"/>
  <c r="O135" s="1"/>
  <c r="N135" s="1"/>
  <c r="M135" s="1"/>
  <c r="L135"/>
  <c r="K135"/>
  <c r="J135"/>
  <c r="I135"/>
  <c r="H135"/>
  <c r="G135"/>
  <c r="O134" s="1"/>
  <c r="N134" s="1"/>
  <c r="M134" s="1"/>
  <c r="L134" s="1"/>
  <c r="K134"/>
  <c r="J134"/>
  <c r="I134"/>
  <c r="H134"/>
  <c r="G134"/>
  <c r="O133" s="1"/>
  <c r="N133" s="1"/>
  <c r="M133" s="1"/>
  <c r="L133"/>
  <c r="K133"/>
  <c r="J133"/>
  <c r="I133"/>
  <c r="H133"/>
  <c r="G133"/>
  <c r="O132" s="1"/>
  <c r="N132" s="1"/>
  <c r="M132" s="1"/>
  <c r="L132"/>
  <c r="K132"/>
  <c r="J132"/>
  <c r="I132"/>
  <c r="H132"/>
  <c r="G132"/>
  <c r="O131" s="1"/>
  <c r="N131" s="1"/>
  <c r="M131" s="1"/>
  <c r="L131"/>
  <c r="K131"/>
  <c r="J131"/>
  <c r="I131"/>
  <c r="H131"/>
  <c r="G131"/>
  <c r="O130" s="1"/>
  <c r="N130" s="1"/>
  <c r="M130" s="1"/>
  <c r="L130" s="1"/>
  <c r="K130"/>
  <c r="J130"/>
  <c r="I130"/>
  <c r="H130"/>
  <c r="G130"/>
  <c r="O129" s="1"/>
  <c r="N129" s="1"/>
  <c r="M129" s="1"/>
  <c r="L129" s="1"/>
  <c r="K129"/>
  <c r="J129"/>
  <c r="I129"/>
  <c r="H129"/>
  <c r="G129"/>
  <c r="O128" s="1"/>
  <c r="N128" s="1"/>
  <c r="M128" s="1"/>
  <c r="L128" s="1"/>
  <c r="K128"/>
  <c r="J128"/>
  <c r="I128"/>
  <c r="H128"/>
  <c r="G128"/>
  <c r="O127" s="1"/>
  <c r="N127" s="1"/>
  <c r="M127" s="1"/>
  <c r="L127"/>
  <c r="K127"/>
  <c r="J127"/>
  <c r="I127"/>
  <c r="H127"/>
  <c r="G127"/>
  <c r="O126" s="1"/>
  <c r="N126" s="1"/>
  <c r="M126" s="1"/>
  <c r="L126" s="1"/>
  <c r="K126"/>
  <c r="J126"/>
  <c r="I126"/>
  <c r="H126"/>
  <c r="G126"/>
  <c r="O125" s="1"/>
  <c r="N125" s="1"/>
  <c r="M125" s="1"/>
  <c r="L125" s="1"/>
  <c r="K125"/>
  <c r="J125"/>
  <c r="I125"/>
  <c r="H125"/>
  <c r="G125"/>
  <c r="O124" s="1"/>
  <c r="N124" s="1"/>
  <c r="M124" s="1"/>
  <c r="L124"/>
  <c r="K124"/>
  <c r="J124"/>
  <c r="I124"/>
  <c r="H124"/>
  <c r="G124"/>
  <c r="O123" s="1"/>
  <c r="N123" s="1"/>
  <c r="M123" s="1"/>
  <c r="L123" s="1"/>
  <c r="K123"/>
  <c r="J123"/>
  <c r="I123"/>
  <c r="H123"/>
  <c r="G123"/>
  <c r="O122" s="1"/>
  <c r="N122" s="1"/>
  <c r="M122" s="1"/>
  <c r="L122" s="1"/>
  <c r="K122"/>
  <c r="J122"/>
  <c r="I122"/>
  <c r="H122"/>
  <c r="G122"/>
  <c r="O121" s="1"/>
  <c r="N121" s="1"/>
  <c r="M121" s="1"/>
  <c r="L121"/>
  <c r="K121"/>
  <c r="J121"/>
  <c r="I121"/>
  <c r="H121"/>
  <c r="G121"/>
  <c r="O120" s="1"/>
  <c r="N120" s="1"/>
  <c r="M120" s="1"/>
  <c r="L120"/>
  <c r="K120"/>
  <c r="J120"/>
  <c r="I120"/>
  <c r="H120"/>
  <c r="G120"/>
  <c r="O119" s="1"/>
  <c r="N119" s="1"/>
  <c r="M119" s="1"/>
  <c r="L119" s="1"/>
  <c r="K119"/>
  <c r="J119"/>
  <c r="I119"/>
  <c r="H119"/>
  <c r="G119"/>
  <c r="O118" s="1"/>
  <c r="N118" s="1"/>
  <c r="M118" s="1"/>
  <c r="L118" s="1"/>
  <c r="K118"/>
  <c r="J118"/>
  <c r="I118"/>
  <c r="H118"/>
  <c r="G118"/>
  <c r="O117" s="1"/>
  <c r="N117" s="1"/>
  <c r="M117" s="1"/>
  <c r="L117"/>
  <c r="K117"/>
  <c r="J117"/>
  <c r="I117"/>
  <c r="H117"/>
  <c r="G117"/>
  <c r="O116" s="1"/>
  <c r="N116" s="1"/>
  <c r="M116" s="1"/>
  <c r="L116"/>
  <c r="K116"/>
  <c r="J116"/>
  <c r="I116"/>
  <c r="H116"/>
  <c r="G116"/>
  <c r="O115" s="1"/>
  <c r="N115" s="1"/>
  <c r="M115" s="1"/>
  <c r="L115" s="1"/>
  <c r="K115"/>
  <c r="J115"/>
  <c r="I115"/>
  <c r="H115"/>
  <c r="G115"/>
  <c r="O114" s="1"/>
  <c r="N114" s="1"/>
  <c r="M114" s="1"/>
  <c r="L114" s="1"/>
  <c r="K114"/>
  <c r="J114"/>
  <c r="I114"/>
  <c r="H114"/>
  <c r="G114"/>
  <c r="O113" s="1"/>
  <c r="N113" s="1"/>
  <c r="M113" s="1"/>
  <c r="L113" s="1"/>
  <c r="K113"/>
  <c r="J113"/>
  <c r="I113"/>
  <c r="H113"/>
  <c r="G113"/>
  <c r="O112" s="1"/>
  <c r="N112" s="1"/>
  <c r="M112" s="1"/>
  <c r="L112"/>
  <c r="K112"/>
  <c r="J112"/>
  <c r="I112"/>
  <c r="H112"/>
  <c r="G112"/>
  <c r="O111" s="1"/>
  <c r="N111" s="1"/>
  <c r="M111"/>
  <c r="L111"/>
  <c r="K111"/>
  <c r="J111"/>
  <c r="I111"/>
  <c r="H111"/>
  <c r="G111"/>
  <c r="O110" s="1"/>
  <c r="N110" s="1"/>
  <c r="M110" s="1"/>
  <c r="L110" s="1"/>
  <c r="K110"/>
  <c r="J110"/>
  <c r="I110"/>
  <c r="H110"/>
  <c r="G110"/>
  <c r="O109" s="1"/>
  <c r="N109" s="1"/>
  <c r="M109" s="1"/>
  <c r="L109"/>
  <c r="K109"/>
  <c r="J109"/>
  <c r="I109"/>
  <c r="H109"/>
  <c r="G109"/>
  <c r="O108" s="1"/>
  <c r="N108" s="1"/>
  <c r="M108" s="1"/>
  <c r="L108"/>
  <c r="K108"/>
  <c r="J108"/>
  <c r="I108"/>
  <c r="H108"/>
  <c r="G108"/>
  <c r="O107" s="1"/>
  <c r="N107" s="1"/>
  <c r="M107" s="1"/>
  <c r="L107"/>
  <c r="K107"/>
  <c r="J107"/>
  <c r="I107"/>
  <c r="H107"/>
  <c r="G107"/>
  <c r="O106" s="1"/>
  <c r="N106" s="1"/>
  <c r="M106" s="1"/>
  <c r="L106"/>
  <c r="K106"/>
  <c r="J106"/>
  <c r="I106"/>
  <c r="H106"/>
  <c r="G106"/>
  <c r="O105" s="1"/>
  <c r="N105" s="1"/>
  <c r="M105" s="1"/>
  <c r="L105"/>
  <c r="K105"/>
  <c r="J105"/>
  <c r="I105"/>
  <c r="H105"/>
  <c r="G105"/>
  <c r="O104" s="1"/>
  <c r="N104" s="1"/>
  <c r="M104" s="1"/>
  <c r="L104"/>
  <c r="K104"/>
  <c r="J104"/>
  <c r="I104"/>
  <c r="H104"/>
  <c r="G104"/>
  <c r="O103" s="1"/>
  <c r="N103" s="1"/>
  <c r="M103" s="1"/>
  <c r="L103"/>
  <c r="K103"/>
  <c r="J103"/>
  <c r="I103"/>
  <c r="H103"/>
  <c r="G103"/>
  <c r="O102" s="1"/>
  <c r="N102" s="1"/>
  <c r="M102" s="1"/>
  <c r="L102"/>
  <c r="K102"/>
  <c r="J102"/>
  <c r="I102"/>
  <c r="H102"/>
  <c r="G102"/>
  <c r="O101" s="1"/>
  <c r="N101" s="1"/>
  <c r="M101" s="1"/>
  <c r="L101"/>
  <c r="K101"/>
  <c r="J101"/>
  <c r="I101"/>
  <c r="H101"/>
  <c r="G101"/>
  <c r="O100" s="1"/>
  <c r="N100" s="1"/>
  <c r="M100" s="1"/>
  <c r="L100"/>
  <c r="K100"/>
  <c r="J100"/>
  <c r="I100"/>
  <c r="H100"/>
  <c r="G100"/>
  <c r="O99" s="1"/>
  <c r="N99" s="1"/>
  <c r="M99" s="1"/>
  <c r="L99"/>
  <c r="K99"/>
  <c r="J99"/>
  <c r="I99"/>
  <c r="H99"/>
  <c r="G99"/>
  <c r="O98" s="1"/>
  <c r="N98" s="1"/>
  <c r="M98" s="1"/>
  <c r="L98"/>
  <c r="K98"/>
  <c r="J98"/>
  <c r="I98"/>
  <c r="H98"/>
  <c r="G98"/>
  <c r="O97" s="1"/>
  <c r="N97" s="1"/>
  <c r="M97" s="1"/>
  <c r="L97"/>
  <c r="K97"/>
  <c r="J97"/>
  <c r="I97"/>
  <c r="H97"/>
  <c r="G97"/>
  <c r="O96" s="1"/>
  <c r="N96" s="1"/>
  <c r="M96" s="1"/>
  <c r="L96"/>
  <c r="K96"/>
  <c r="J96"/>
  <c r="I96"/>
  <c r="H96"/>
  <c r="G96"/>
  <c r="O95" s="1"/>
  <c r="N95" s="1"/>
  <c r="M95" s="1"/>
  <c r="L95"/>
  <c r="K95" s="1"/>
  <c r="J95"/>
  <c r="I95"/>
  <c r="H95"/>
  <c r="G95"/>
  <c r="O94" s="1"/>
  <c r="N94" s="1"/>
  <c r="M94" s="1"/>
  <c r="L94"/>
  <c r="K94"/>
  <c r="J94"/>
  <c r="I94"/>
  <c r="H94"/>
  <c r="G94"/>
  <c r="O93" s="1"/>
  <c r="N93" s="1"/>
  <c r="M93" s="1"/>
  <c r="L93"/>
  <c r="K93"/>
  <c r="J93"/>
  <c r="I93"/>
  <c r="H93"/>
  <c r="G93"/>
  <c r="O92" s="1"/>
  <c r="N92" s="1"/>
  <c r="M92" s="1"/>
  <c r="L92"/>
  <c r="K92"/>
  <c r="J92"/>
  <c r="I92"/>
  <c r="H92"/>
  <c r="G92"/>
  <c r="O91" s="1"/>
  <c r="N91" s="1"/>
  <c r="M91" s="1"/>
  <c r="L91"/>
  <c r="K91"/>
  <c r="J91"/>
  <c r="I91"/>
  <c r="H91"/>
  <c r="G91"/>
  <c r="O90" s="1"/>
  <c r="N90" s="1"/>
  <c r="M90" s="1"/>
  <c r="L90"/>
  <c r="K90"/>
  <c r="J90"/>
  <c r="I90"/>
  <c r="H90"/>
  <c r="G90"/>
  <c r="O89" s="1"/>
  <c r="N89" s="1"/>
  <c r="M89" s="1"/>
  <c r="L89"/>
  <c r="K89"/>
  <c r="J89"/>
  <c r="I89"/>
  <c r="H89"/>
  <c r="G89"/>
  <c r="O88" s="1"/>
  <c r="N88" s="1"/>
  <c r="M88" s="1"/>
  <c r="L88"/>
  <c r="K88"/>
  <c r="J88"/>
  <c r="I88"/>
  <c r="H88"/>
  <c r="G88"/>
  <c r="O87" s="1"/>
  <c r="N87" s="1"/>
  <c r="M87" s="1"/>
  <c r="L87"/>
  <c r="K87"/>
  <c r="J87"/>
  <c r="I87"/>
  <c r="H87"/>
  <c r="G87"/>
  <c r="O86" s="1"/>
  <c r="N86" s="1"/>
  <c r="M86" s="1"/>
  <c r="L86"/>
  <c r="K86"/>
  <c r="J86"/>
  <c r="I86"/>
  <c r="H86"/>
  <c r="G86"/>
  <c r="O85" s="1"/>
  <c r="N85" s="1"/>
  <c r="M85" s="1"/>
  <c r="L85"/>
  <c r="K85"/>
  <c r="J85"/>
  <c r="I85"/>
  <c r="H85"/>
  <c r="G85"/>
  <c r="O84" s="1"/>
  <c r="N84" s="1"/>
  <c r="M84" s="1"/>
  <c r="L84"/>
  <c r="K84"/>
  <c r="J84"/>
  <c r="I84"/>
  <c r="H84"/>
  <c r="G84"/>
  <c r="O83" s="1"/>
  <c r="N83" s="1"/>
  <c r="M83" s="1"/>
  <c r="L83"/>
  <c r="K83"/>
  <c r="J83"/>
  <c r="I83"/>
  <c r="H83"/>
  <c r="G83"/>
  <c r="O82" s="1"/>
  <c r="N82" s="1"/>
  <c r="M82" s="1"/>
  <c r="L82"/>
  <c r="K82"/>
  <c r="J82"/>
  <c r="I82"/>
  <c r="H82"/>
  <c r="G82"/>
  <c r="O81" s="1"/>
  <c r="N81" s="1"/>
  <c r="M81" s="1"/>
  <c r="L81"/>
  <c r="K81"/>
  <c r="J81"/>
  <c r="I81"/>
  <c r="H81"/>
  <c r="G81"/>
  <c r="O80" s="1"/>
  <c r="N80" s="1"/>
  <c r="M80" s="1"/>
  <c r="L80" s="1"/>
  <c r="K80"/>
  <c r="J80"/>
  <c r="I80"/>
  <c r="H80"/>
  <c r="G80"/>
  <c r="O79" s="1"/>
  <c r="N79" s="1"/>
  <c r="M79" s="1"/>
  <c r="L79" s="1"/>
  <c r="K79"/>
  <c r="J79"/>
  <c r="I79"/>
  <c r="H79"/>
  <c r="G79"/>
  <c r="O78" s="1"/>
  <c r="N78" s="1"/>
  <c r="M78" s="1"/>
  <c r="L78"/>
  <c r="K78"/>
  <c r="J78"/>
  <c r="I78"/>
  <c r="H78"/>
  <c r="G78"/>
  <c r="O77" s="1"/>
  <c r="N77" s="1"/>
  <c r="M77" s="1"/>
  <c r="L77"/>
  <c r="K77"/>
  <c r="J77"/>
  <c r="I77"/>
  <c r="H77"/>
  <c r="G77"/>
  <c r="O76" s="1"/>
  <c r="N76" s="1"/>
  <c r="M76" s="1"/>
  <c r="L76"/>
  <c r="K76"/>
  <c r="J76"/>
  <c r="I76"/>
  <c r="H76"/>
  <c r="G76"/>
  <c r="O75" s="1"/>
  <c r="N75" s="1"/>
  <c r="M75" s="1"/>
  <c r="L75"/>
  <c r="K75"/>
  <c r="J75"/>
  <c r="I75"/>
  <c r="H75"/>
  <c r="G75"/>
  <c r="O74" s="1"/>
  <c r="N74" s="1"/>
  <c r="M74" s="1"/>
  <c r="L74"/>
  <c r="K74"/>
  <c r="J74"/>
  <c r="I74"/>
  <c r="H74"/>
  <c r="G74"/>
  <c r="O73" s="1"/>
  <c r="N73" s="1"/>
  <c r="M73" s="1"/>
  <c r="L73"/>
  <c r="K73"/>
  <c r="J73"/>
  <c r="I73"/>
  <c r="H73"/>
  <c r="G73"/>
  <c r="O72" s="1"/>
  <c r="N72" s="1"/>
  <c r="M72" s="1"/>
  <c r="L72"/>
  <c r="K72"/>
  <c r="J72"/>
  <c r="I72"/>
  <c r="H72"/>
  <c r="G72"/>
  <c r="O71" s="1"/>
  <c r="N71" s="1"/>
  <c r="M71" s="1"/>
  <c r="L71"/>
  <c r="K71"/>
  <c r="J71"/>
  <c r="I71"/>
  <c r="H71"/>
  <c r="G71"/>
  <c r="O70" s="1"/>
  <c r="N70" s="1"/>
  <c r="M70" s="1"/>
  <c r="L70"/>
  <c r="K70"/>
  <c r="J70"/>
  <c r="I70"/>
  <c r="H70"/>
  <c r="G70"/>
  <c r="O69" s="1"/>
  <c r="N69" s="1"/>
  <c r="M69" s="1"/>
  <c r="L69"/>
  <c r="K69"/>
  <c r="J69"/>
  <c r="I69"/>
  <c r="H69"/>
  <c r="G69"/>
  <c r="O68" s="1"/>
  <c r="N68" s="1"/>
  <c r="M68" s="1"/>
  <c r="L68"/>
  <c r="K68"/>
  <c r="J68"/>
  <c r="I68"/>
  <c r="H68"/>
  <c r="G68"/>
  <c r="O67" s="1"/>
  <c r="N67" s="1"/>
  <c r="M67" s="1"/>
  <c r="L67" s="1"/>
  <c r="K67"/>
  <c r="J67"/>
  <c r="I67"/>
  <c r="H67"/>
  <c r="G67"/>
  <c r="O66" s="1"/>
  <c r="N66" s="1"/>
  <c r="M66" s="1"/>
  <c r="L66"/>
  <c r="K66"/>
  <c r="J66"/>
  <c r="I66"/>
  <c r="H66"/>
  <c r="G66"/>
  <c r="O65" s="1"/>
  <c r="N65" s="1"/>
  <c r="M65" s="1"/>
  <c r="L65" s="1"/>
  <c r="K65"/>
  <c r="J65"/>
  <c r="I65"/>
  <c r="H65"/>
  <c r="G65"/>
  <c r="O64" s="1"/>
  <c r="N64" s="1"/>
  <c r="M64" s="1"/>
  <c r="L64"/>
  <c r="K64"/>
  <c r="J64"/>
  <c r="I64"/>
  <c r="H64"/>
  <c r="G64"/>
  <c r="O63" s="1"/>
  <c r="N63" s="1"/>
  <c r="M63" s="1"/>
  <c r="L63"/>
  <c r="K63"/>
  <c r="J63"/>
  <c r="I63"/>
  <c r="H63"/>
  <c r="G63"/>
  <c r="O62" s="1"/>
  <c r="N62" s="1"/>
  <c r="M62" s="1"/>
  <c r="L62"/>
  <c r="K62"/>
  <c r="J62"/>
  <c r="I62"/>
  <c r="H62"/>
  <c r="G62"/>
  <c r="O61" s="1"/>
  <c r="N61" s="1"/>
  <c r="M61" s="1"/>
  <c r="L61"/>
  <c r="K61"/>
  <c r="J61"/>
  <c r="I61"/>
  <c r="H61"/>
  <c r="G61"/>
  <c r="O60" s="1"/>
  <c r="N60" s="1"/>
  <c r="M60" s="1"/>
  <c r="L60"/>
  <c r="K60"/>
  <c r="J60"/>
  <c r="I60"/>
  <c r="H60"/>
  <c r="G60"/>
  <c r="O59" s="1"/>
  <c r="N59" s="1"/>
  <c r="M59" s="1"/>
  <c r="L59" s="1"/>
  <c r="K59"/>
  <c r="J59"/>
  <c r="I59"/>
  <c r="H59"/>
  <c r="G59"/>
  <c r="O58" s="1"/>
  <c r="N58" s="1"/>
  <c r="M58" s="1"/>
  <c r="L58" s="1"/>
  <c r="K58"/>
  <c r="J58"/>
  <c r="I58"/>
  <c r="H58"/>
  <c r="G58"/>
  <c r="O57" s="1"/>
  <c r="N57" s="1"/>
  <c r="M57" s="1"/>
  <c r="L57"/>
  <c r="K57"/>
  <c r="J57"/>
  <c r="I57"/>
  <c r="H57"/>
  <c r="G57"/>
  <c r="O56" s="1"/>
  <c r="N56" s="1"/>
  <c r="M56" s="1"/>
  <c r="L56"/>
  <c r="K56"/>
  <c r="J56"/>
  <c r="I56"/>
  <c r="H56"/>
  <c r="G56"/>
  <c r="O55" s="1"/>
  <c r="N55" s="1"/>
  <c r="M55" s="1"/>
  <c r="L55"/>
  <c r="K55"/>
  <c r="J55"/>
  <c r="I55"/>
  <c r="H55"/>
  <c r="G55"/>
  <c r="O54" s="1"/>
  <c r="N54" s="1"/>
  <c r="M54" s="1"/>
  <c r="L54"/>
  <c r="K54"/>
  <c r="J54"/>
  <c r="I54"/>
  <c r="H54"/>
  <c r="G54"/>
  <c r="O53" s="1"/>
  <c r="N53" s="1"/>
  <c r="M53" s="1"/>
  <c r="L53"/>
  <c r="K53"/>
  <c r="J53"/>
  <c r="I53"/>
  <c r="H53"/>
  <c r="G53"/>
  <c r="O52" s="1"/>
  <c r="N52" s="1"/>
  <c r="M52" s="1"/>
  <c r="L52"/>
  <c r="K52"/>
  <c r="J52"/>
  <c r="I52"/>
  <c r="H52"/>
  <c r="G52"/>
  <c r="O51" s="1"/>
  <c r="N51" s="1"/>
  <c r="M51" s="1"/>
  <c r="L51"/>
  <c r="K51"/>
  <c r="J51"/>
  <c r="I51"/>
  <c r="H51"/>
  <c r="G51"/>
  <c r="O50" s="1"/>
  <c r="N50" s="1"/>
  <c r="M50" s="1"/>
  <c r="L50"/>
  <c r="K50"/>
  <c r="J50"/>
  <c r="I50"/>
  <c r="H50"/>
  <c r="G50"/>
  <c r="O49" s="1"/>
  <c r="N49" s="1"/>
  <c r="M49" s="1"/>
  <c r="L49"/>
  <c r="K49"/>
  <c r="J49"/>
  <c r="I49"/>
  <c r="H49"/>
  <c r="G49"/>
  <c r="O48" s="1"/>
  <c r="N48" s="1"/>
  <c r="M48" s="1"/>
  <c r="L48"/>
  <c r="K48"/>
  <c r="J48"/>
  <c r="I48"/>
  <c r="H48"/>
  <c r="G48"/>
  <c r="O47" s="1"/>
  <c r="N47" s="1"/>
  <c r="M47" s="1"/>
  <c r="L47"/>
  <c r="K47"/>
  <c r="J47"/>
  <c r="I47"/>
  <c r="H47"/>
  <c r="G47"/>
  <c r="O46" s="1"/>
  <c r="N46" s="1"/>
  <c r="M46" s="1"/>
  <c r="L46"/>
  <c r="K46"/>
  <c r="J46"/>
  <c r="I46"/>
  <c r="H46"/>
  <c r="G46"/>
  <c r="O45" s="1"/>
  <c r="N45" s="1"/>
  <c r="M45" s="1"/>
  <c r="L45" s="1"/>
  <c r="K45"/>
  <c r="J45"/>
  <c r="I45"/>
  <c r="H45"/>
  <c r="G45"/>
  <c r="O44" s="1"/>
  <c r="N44" s="1"/>
  <c r="M44" s="1"/>
  <c r="L44"/>
  <c r="K44"/>
  <c r="J44"/>
  <c r="I44"/>
  <c r="H44"/>
  <c r="G44"/>
  <c r="O43" s="1"/>
  <c r="N43" s="1"/>
  <c r="M43" s="1"/>
  <c r="L43" s="1"/>
  <c r="K43"/>
  <c r="J43"/>
  <c r="I43"/>
  <c r="H43"/>
  <c r="G43"/>
  <c r="O42" s="1"/>
  <c r="N42" s="1"/>
  <c r="M42" s="1"/>
  <c r="L42" s="1"/>
  <c r="K42"/>
  <c r="J42"/>
  <c r="I42"/>
  <c r="H42"/>
  <c r="G42"/>
  <c r="O41" s="1"/>
  <c r="N41" s="1"/>
  <c r="M41" s="1"/>
  <c r="L41" s="1"/>
  <c r="K41"/>
  <c r="J41"/>
  <c r="I41"/>
  <c r="H41"/>
  <c r="G41"/>
  <c r="O40" s="1"/>
  <c r="N40" s="1"/>
  <c r="M40" s="1"/>
  <c r="L40"/>
  <c r="K40"/>
  <c r="J40"/>
  <c r="I40"/>
  <c r="H40"/>
  <c r="G40"/>
  <c r="O39" s="1"/>
  <c r="N39" s="1"/>
  <c r="M39" s="1"/>
  <c r="L39"/>
  <c r="K39"/>
  <c r="J39"/>
  <c r="I39"/>
  <c r="H39"/>
  <c r="G39"/>
  <c r="O38" s="1"/>
  <c r="N38" s="1"/>
  <c r="M38" s="1"/>
  <c r="L38" s="1"/>
  <c r="K38"/>
  <c r="J38"/>
  <c r="I38"/>
  <c r="H38"/>
  <c r="G38"/>
  <c r="O37" s="1"/>
  <c r="N37" s="1"/>
  <c r="M37" s="1"/>
  <c r="L37" s="1"/>
  <c r="K37"/>
  <c r="J37"/>
  <c r="I37"/>
  <c r="H37"/>
  <c r="G37"/>
  <c r="O36" s="1"/>
  <c r="N36" s="1"/>
  <c r="M36" s="1"/>
  <c r="L36"/>
  <c r="K36"/>
  <c r="J36"/>
  <c r="I36"/>
  <c r="H36"/>
  <c r="G36"/>
  <c r="O35" s="1"/>
  <c r="N35" s="1"/>
  <c r="M35" s="1"/>
  <c r="L35"/>
  <c r="K35"/>
  <c r="J35"/>
  <c r="I35"/>
  <c r="H35"/>
  <c r="G35"/>
  <c r="O34" s="1"/>
  <c r="N34" s="1"/>
  <c r="M34" s="1"/>
  <c r="L34"/>
  <c r="K34"/>
  <c r="J34"/>
  <c r="I34"/>
  <c r="H34"/>
  <c r="G34"/>
  <c r="O33" s="1"/>
  <c r="N33" s="1"/>
  <c r="M33" s="1"/>
  <c r="L33"/>
  <c r="K33"/>
  <c r="J33"/>
  <c r="I33"/>
  <c r="H33"/>
  <c r="G33"/>
  <c r="O32" s="1"/>
  <c r="N32" s="1"/>
  <c r="M32" s="1"/>
  <c r="L32"/>
  <c r="K32"/>
  <c r="J32"/>
  <c r="I32"/>
  <c r="H32"/>
  <c r="G32"/>
  <c r="O31" s="1"/>
  <c r="N31" s="1"/>
  <c r="M31" s="1"/>
  <c r="L31"/>
  <c r="K31"/>
  <c r="J31"/>
  <c r="I31"/>
  <c r="H31"/>
  <c r="G31"/>
  <c r="O30" s="1"/>
  <c r="N30" s="1"/>
  <c r="M30" s="1"/>
  <c r="L30" s="1"/>
  <c r="K30"/>
  <c r="J30"/>
  <c r="I30"/>
  <c r="H30"/>
  <c r="G30"/>
  <c r="O29" s="1"/>
  <c r="N29" s="1"/>
  <c r="M29" s="1"/>
  <c r="L29"/>
  <c r="K29"/>
  <c r="J29"/>
  <c r="I29"/>
  <c r="H29"/>
  <c r="G29"/>
  <c r="O28" s="1"/>
  <c r="N28" s="1"/>
  <c r="M28" s="1"/>
  <c r="L28"/>
  <c r="K28"/>
  <c r="J28"/>
  <c r="I28"/>
  <c r="H28"/>
  <c r="G28"/>
  <c r="O27" s="1"/>
  <c r="N27" s="1"/>
  <c r="M27" s="1"/>
  <c r="L27"/>
  <c r="K27"/>
  <c r="J27"/>
  <c r="I27"/>
  <c r="H27"/>
  <c r="G27"/>
  <c r="O26" s="1"/>
  <c r="N26" s="1"/>
  <c r="M26" s="1"/>
  <c r="L26"/>
  <c r="K26"/>
  <c r="J26"/>
  <c r="I26"/>
  <c r="H26"/>
  <c r="G26"/>
  <c r="O25" s="1"/>
  <c r="N25" s="1"/>
  <c r="M25" s="1"/>
  <c r="L25"/>
  <c r="K25"/>
  <c r="J25"/>
  <c r="I25"/>
  <c r="H25"/>
  <c r="G25"/>
  <c r="O24" s="1"/>
  <c r="N24" s="1"/>
  <c r="M24" s="1"/>
  <c r="L24"/>
  <c r="K24"/>
  <c r="J24"/>
  <c r="I24"/>
  <c r="H24"/>
  <c r="G24"/>
  <c r="O23" s="1"/>
  <c r="N23" s="1"/>
  <c r="M23" s="1"/>
  <c r="L23"/>
  <c r="K23"/>
  <c r="J23"/>
  <c r="I23"/>
  <c r="H23"/>
  <c r="G23"/>
  <c r="O22" s="1"/>
  <c r="N22" s="1"/>
  <c r="M22" s="1"/>
  <c r="L22" s="1"/>
  <c r="K22"/>
  <c r="J22"/>
  <c r="I22"/>
  <c r="H22"/>
  <c r="G22"/>
  <c r="O21" s="1"/>
  <c r="N21" s="1"/>
  <c r="M21" s="1"/>
  <c r="L21"/>
  <c r="K21"/>
  <c r="J21"/>
  <c r="I21"/>
  <c r="H21"/>
  <c r="G21"/>
  <c r="O20" s="1"/>
  <c r="N20" s="1"/>
  <c r="M20" s="1"/>
  <c r="L20"/>
  <c r="K20"/>
  <c r="J20"/>
  <c r="I20"/>
  <c r="H20"/>
  <c r="G20"/>
  <c r="O19" s="1"/>
  <c r="N19" s="1"/>
  <c r="M19" s="1"/>
  <c r="L19"/>
  <c r="K19"/>
  <c r="J19"/>
  <c r="I19"/>
  <c r="H19"/>
  <c r="G19"/>
  <c r="O18"/>
  <c r="N18"/>
  <c r="M18" s="1"/>
  <c r="L18"/>
  <c r="K18"/>
  <c r="J18"/>
  <c r="I18"/>
  <c r="H18"/>
  <c r="G18"/>
  <c r="O17" s="1"/>
  <c r="N17" s="1"/>
  <c r="M17" s="1"/>
  <c r="L17" s="1"/>
  <c r="K17"/>
  <c r="J17"/>
  <c r="I17"/>
  <c r="G17"/>
  <c r="H10"/>
  <c r="G10"/>
  <c r="F10"/>
  <c r="H9"/>
  <c r="G9" s="1"/>
  <c r="F9" s="1"/>
  <c r="E9" s="1"/>
  <c r="H8"/>
  <c r="G8"/>
  <c r="F8"/>
  <c r="E8"/>
  <c r="H50" i="18"/>
  <c r="G50" s="1"/>
  <c r="F50" s="1"/>
  <c r="E50"/>
  <c r="H48"/>
  <c r="G48"/>
  <c r="F48"/>
  <c r="E48"/>
  <c r="E46"/>
  <c r="H44"/>
  <c r="G44"/>
  <c r="F44"/>
  <c r="E44" l="1"/>
  <c r="H42" s="1"/>
  <c r="G42" s="1"/>
  <c r="F42" s="1"/>
  <c r="H36"/>
  <c r="G36"/>
  <c r="F36"/>
  <c r="H31"/>
  <c r="G31" s="1"/>
  <c r="F31" s="1"/>
  <c r="E31"/>
  <c r="H25"/>
  <c r="G25"/>
  <c r="F25"/>
  <c r="H22"/>
  <c r="G22"/>
  <c r="F22"/>
  <c r="H18"/>
  <c r="G18"/>
  <c r="F18"/>
  <c r="H15"/>
  <c r="G15"/>
  <c r="F15"/>
</calcChain>
</file>

<file path=xl/comments1.xml><?xml version="1.0" encoding="utf-8"?>
<comments xmlns="http://schemas.openxmlformats.org/spreadsheetml/2006/main">
  <authors>
    <author>dwhite</author>
  </authors>
  <commentList>
    <comment ref="D29" authorId="0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EL ENCAJE LEGAL LIBERADO ES IGUAL A LA PORCION VOLATIL MAS OTRAS CUENTAS SUJETAS A  ENCAJE POR BANDA DE TIEMPO, POR EL % DE ENCAJE LEGAL REQUERIDO VIGENTE.
</t>
        </r>
      </text>
    </comment>
  </commentList>
</comments>
</file>

<file path=xl/comments2.xml><?xml version="1.0" encoding="utf-8"?>
<comments xmlns="http://schemas.openxmlformats.org/spreadsheetml/2006/main">
  <authors>
    <author>dwhite</author>
  </authors>
  <commentList>
    <comment ref="C15" authorId="0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EN EL CASO DE ME, ESTE RENGLON NO ES PERMITIDO </t>
        </r>
      </text>
    </comment>
  </commentList>
</comments>
</file>

<file path=xl/comments3.xml><?xml version="1.0" encoding="utf-8"?>
<comments xmlns="http://schemas.openxmlformats.org/spreadsheetml/2006/main">
  <authors>
    <author>dwhite</author>
    <author>emperez</author>
  </authors>
  <commentList>
    <comment ref="C16" authorId="0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REPORTAR CON SIGNO NEGATIVO
</t>
        </r>
      </text>
    </comment>
    <comment ref="C19" authorId="1">
      <text>
        <r>
          <rPr>
            <b/>
            <sz val="8"/>
            <color indexed="81"/>
            <rFont val="Tahoma"/>
            <family val="2"/>
          </rPr>
          <t>emperez:</t>
        </r>
        <r>
          <rPr>
            <sz val="8"/>
            <color indexed="81"/>
            <rFont val="Tahoma"/>
            <family val="2"/>
          </rPr>
          <t xml:space="preserve">
Reportar con valores negativos</t>
        </r>
      </text>
    </comment>
    <comment ref="C20" authorId="0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Recuperacion de cartera a partir de cada dia de la semana hasta los proximo 30 dias</t>
        </r>
      </text>
    </comment>
    <comment ref="C26" authorId="0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REPORTAR CON SIGNO NEGATIVO</t>
        </r>
      </text>
    </comment>
    <comment ref="C27" authorId="0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Inversiones a vencer a partir de cada dia de la semana hasta los proximos 30 dias</t>
        </r>
      </text>
    </comment>
    <comment ref="B38" authorId="0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COLOCAR  LOS BALANACES A PARTIR DE CADA DIA DE LA SEMANA HASTA LOS PROXIMOSS 30 DIAS,COMO MINIMO  DE LAS CUENTAS 219.01.1,219.02.1, 219.03.1, 219.04.1, 229.01.1, 229.02.1, 229.03.1, 229.04.1, 249.01.1, 249.02.1, 249.03.1, 249.04.1, 259.01.1, 299.01.1</t>
        </r>
      </text>
    </comment>
    <comment ref="B39" authorId="0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 DEBE COLOCARSE EL BALANCE QUE PRESENTA A PARTIR DE CADA DIA DE LA SEMANA HASTA LOS PROXIMOS 30 DIAS DE LA CUENTA 241.M POR DIA DE LA SEMANA</t>
        </r>
      </text>
    </comment>
  </commentList>
</comments>
</file>

<file path=xl/sharedStrings.xml><?xml version="1.0" encoding="utf-8"?>
<sst xmlns="http://schemas.openxmlformats.org/spreadsheetml/2006/main" count="789" uniqueCount="514">
  <si>
    <t>Créditos A y B</t>
  </si>
  <si>
    <t>Créditos C</t>
  </si>
  <si>
    <t>Créditos D y E</t>
  </si>
  <si>
    <t>Inversiones a aperturar</t>
  </si>
  <si>
    <t>Inversiones a liquidar</t>
  </si>
  <si>
    <t>En el Banco Central de la República Dominicana</t>
  </si>
  <si>
    <t>En instituciones financieras del país</t>
  </si>
  <si>
    <t>Otras inversiones</t>
  </si>
  <si>
    <t>EFECTIVO AL INICIO DEL PERIODO</t>
  </si>
  <si>
    <t>EFECTIVO PROYECTADO AL FINAL DEL PERÍODO</t>
  </si>
  <si>
    <t>CONTINGENCIAS CALIFICADAS "C", "D" Y "E"</t>
  </si>
  <si>
    <t>RETIROS CALCULADOS EN BASE A 100% PROBABILIDAD (4*DESV. EST.)</t>
  </si>
  <si>
    <t>RETIRO MÁXIMO HISTÓRICO ÚLTIMOS 3 AÑOS</t>
  </si>
  <si>
    <t>PRUEBA DE ESTRÉS TRIMESTRAL</t>
  </si>
  <si>
    <t>(3)</t>
  </si>
  <si>
    <t>(4)</t>
  </si>
  <si>
    <t>5 = 1+2+3+4</t>
  </si>
  <si>
    <t>FLUCTUACION ESPERADA (D.E. * 2.33)</t>
  </si>
  <si>
    <t>Compra de divisas en efectivo</t>
  </si>
  <si>
    <t>Venta de divisas en efectivo</t>
  </si>
  <si>
    <t>REPORTE DE LIQUIDEZ 01</t>
  </si>
  <si>
    <t>- FRECUENCIA MENSUAL -</t>
  </si>
  <si>
    <t>Efectivo por actividades de operación</t>
  </si>
  <si>
    <t>Intereses y comisiones a cobrar por créditos</t>
  </si>
  <si>
    <t>Otros ingresos financieros a cobrar</t>
  </si>
  <si>
    <t>Otros ingresos operacionales a cobrar</t>
  </si>
  <si>
    <t>Intereses a pagar por captaciones</t>
  </si>
  <si>
    <t>Intereses y comisiones a pagar por financiamientos</t>
  </si>
  <si>
    <t xml:space="preserve">Gastos generales y administrativos a pagar </t>
  </si>
  <si>
    <t>Otros gastos operacionales a pagar</t>
  </si>
  <si>
    <t xml:space="preserve">Impuesto sobre la renta a pagar </t>
  </si>
  <si>
    <t>Cobros (Pagos) diversos por actividades de operación</t>
  </si>
  <si>
    <t>Créditos a otorgar</t>
  </si>
  <si>
    <t>Créditos a cobrar</t>
  </si>
  <si>
    <t>Adquisición de propiedad, muebles y equipos</t>
  </si>
  <si>
    <t>Producto de la venta de propiedad, muebles y equipos</t>
  </si>
  <si>
    <t>Producto de la venta de bienes recibidos en recuperación de créditos</t>
  </si>
  <si>
    <t>Captaciones a recibir</t>
  </si>
  <si>
    <t>Dividendos a pagar y otros pagos a los accionistas</t>
  </si>
  <si>
    <t xml:space="preserve"> </t>
  </si>
  <si>
    <t xml:space="preserve">AUMENTO (DISMINUCION) NETO EN EL EFECTIVO </t>
  </si>
  <si>
    <t>Captaciones a devolver</t>
  </si>
  <si>
    <t>Efectivo por actividades de inversión</t>
  </si>
  <si>
    <t>Efectivo neto provisto (a usar) por las actividades de operación</t>
  </si>
  <si>
    <t>Efectivo neto provisto (a usar) en actividades de inversión</t>
  </si>
  <si>
    <t>Efectivo por actividades de Financiamiento</t>
  </si>
  <si>
    <t>Operaciones de fondos a tomar prestados</t>
  </si>
  <si>
    <t>Operaciones de fondos a pagar</t>
  </si>
  <si>
    <t>Aportes de capital a recibir</t>
  </si>
  <si>
    <t>Efectivo neto provisto (a usar) por las actividades de financiamiento</t>
  </si>
  <si>
    <t>DEPOSITOS A LA VISTA</t>
  </si>
  <si>
    <t>MENOS</t>
  </si>
  <si>
    <t>MAS</t>
  </si>
  <si>
    <t>RECUPERACIONES DE CREDITOS</t>
  </si>
  <si>
    <t>TITULOS CON PACTOS DE REVENTA / RECOMPRA (NETO)</t>
  </si>
  <si>
    <t>OTRAS INVERSIONES LIQUIDAS</t>
  </si>
  <si>
    <t>INTERBANCARIOS NETOS</t>
  </si>
  <si>
    <t>OTORGADOS</t>
  </si>
  <si>
    <t>RECIBIDOS</t>
  </si>
  <si>
    <t>CARTERA "A" Y "B"</t>
  </si>
  <si>
    <t>CARTERA "C"</t>
  </si>
  <si>
    <t>TARJETA DE CREDITO</t>
  </si>
  <si>
    <t>COMPRA DE TÍTULOS CON PACTO DE REVENTA</t>
  </si>
  <si>
    <t>TÍTULOS VALORES VENDIDOS CON PACTO DE RECOMPRA</t>
  </si>
  <si>
    <t>INVERSIONES EN EL B.C. &amp; INST. FINANC. DEL PAÍS</t>
  </si>
  <si>
    <t>INVERSIONES EN EL BANCO CENTRAL</t>
  </si>
  <si>
    <t>INVERSIONES EN INSTITUCIONES FINANCIERAS DEL PAÍS</t>
  </si>
  <si>
    <t>(1)</t>
  </si>
  <si>
    <t>PLAZOS</t>
  </si>
  <si>
    <t>(2)</t>
  </si>
  <si>
    <t>DEPOSITOS A LA VISTA Y DE AHORROS</t>
  </si>
  <si>
    <t>DEPOSITOS DE AHORROS</t>
  </si>
  <si>
    <t>RESTO DE PASIVOS SEGÚN VENCIMIENTO RESIDUAL</t>
  </si>
  <si>
    <t>DEPÓSITOS A PLAZO Y VALORES EN CIRCULACION</t>
  </si>
  <si>
    <t>CARGOS POR PAGAR Y OBLIGACIONES A LA VISTA</t>
  </si>
  <si>
    <t>CONTINGENCIAS CALIFICADAS "D" Y "E"</t>
  </si>
  <si>
    <t>PRUEBA ACIDA Y POSICION DE LIQUIDEZ ACIDA</t>
  </si>
  <si>
    <t xml:space="preserve">DE 0 a 15 DIAS </t>
  </si>
  <si>
    <t>DE 0 a 30 DIAS</t>
  </si>
  <si>
    <t>DE 0 a 60 DIAS</t>
  </si>
  <si>
    <t>DE 0 a 90 DIAS</t>
  </si>
  <si>
    <t>RAZÓN Y POSICIÓN DE LIQUIDEZ AJUSTADA</t>
  </si>
  <si>
    <t>ENCAJE LEGAL A LIBERARSE</t>
  </si>
  <si>
    <t>PORCION VOLATIL DE DEPOSITOS DEL PUBLICO</t>
  </si>
  <si>
    <t>CARGOS POR PAGAR</t>
  </si>
  <si>
    <t>OBLIGACIONES A LA VISTA</t>
  </si>
  <si>
    <t>ENCAJE LEGAL REQUERIDO POR EL BANCO CENTRAL</t>
  </si>
  <si>
    <t>SOBRANTE (+) FALTANTE (-) LIQUIDEZ M.N.</t>
  </si>
  <si>
    <t>FINANCIAMIENTOS OBTENIDOS</t>
  </si>
  <si>
    <t>DISPONIBILIDADES</t>
  </si>
  <si>
    <t>EFECTIVO</t>
  </si>
  <si>
    <t>MONEDA NACIONAL</t>
  </si>
  <si>
    <t>TOTAL</t>
  </si>
  <si>
    <t>OBLIGACIONES CONVERTIBLES EN CAPITAL</t>
  </si>
  <si>
    <t>OBLIGACIONES FINANCIERA</t>
  </si>
  <si>
    <t>INVERSIONES</t>
  </si>
  <si>
    <t>0-15 DÍAS</t>
  </si>
  <si>
    <t>16-30 DÍAS</t>
  </si>
  <si>
    <t>31-60 DÍAS</t>
  </si>
  <si>
    <t>61-90 DÍAS</t>
  </si>
  <si>
    <t>91-180 DÍAS</t>
  </si>
  <si>
    <t>181-360 DÍAS</t>
  </si>
  <si>
    <t>1-2 AÑOS</t>
  </si>
  <si>
    <t>2-3 AÑOS</t>
  </si>
  <si>
    <t>3-4 AÑOS</t>
  </si>
  <si>
    <t>4-5 AÑOS</t>
  </si>
  <si>
    <t>MÁS 5 AÑOS</t>
  </si>
  <si>
    <t>VENCIMIENTO</t>
  </si>
  <si>
    <t>INDETERMINADO</t>
  </si>
  <si>
    <t>FECHA</t>
  </si>
  <si>
    <t>INVERSIONES PERMANENTES EN ACCIONES</t>
  </si>
  <si>
    <t>OTROS ACTIVOS</t>
  </si>
  <si>
    <t>CARTERA DE CREDITOS</t>
  </si>
  <si>
    <t>PASIVOS INMEDIATOS</t>
  </si>
  <si>
    <t xml:space="preserve">ACTIVOS LIQUIDOS </t>
  </si>
  <si>
    <t>OBLIGACIONES SUBORDINADAS</t>
  </si>
  <si>
    <t>PATRIMONIO</t>
  </si>
  <si>
    <t>OTROS PASIVOS</t>
  </si>
  <si>
    <t>FONDOS EN ADMINISTRACION</t>
  </si>
  <si>
    <t>ACTIVOS FIJOS</t>
  </si>
  <si>
    <t>REPORTE DE BRECHA O GAP DE VENCIMIENTO</t>
  </si>
  <si>
    <t>INTERBANCARIOS OTORGADOS</t>
  </si>
  <si>
    <t>COMPRA DE TITULOS CON PACTO DE REVENTA</t>
  </si>
  <si>
    <t>CARTERA CLASIFICADA    A y B</t>
  </si>
  <si>
    <t>CARTERA CLASIFICADA    C</t>
  </si>
  <si>
    <t>CARTERA CLASIFICADA    D y E</t>
  </si>
  <si>
    <t>VALORES A NEGOCIAR</t>
  </si>
  <si>
    <t>PLAZO PROMEDIO</t>
  </si>
  <si>
    <t>CONTINGENCIAS</t>
  </si>
  <si>
    <t>TOTAL DE ACTIVOS Y CONTINGENCIAS</t>
  </si>
  <si>
    <t>TOTAL ACTIVOS Y CONTINGENCIAS PONDERADOS POR PLAZO</t>
  </si>
  <si>
    <t>ACTIVOS Y CONTINGENCIAS</t>
  </si>
  <si>
    <t>PASIVOS PATRIMONIO Y CONTINGENCIAS</t>
  </si>
  <si>
    <t>TOTAL DE PASIVOS PATRIMONIO Y CONTINGENCIAS</t>
  </si>
  <si>
    <t>TOTAL PASIVOS PATRIMONIO Y CONTINGENCIAS PONDERADOS POR PLAZO</t>
  </si>
  <si>
    <t>PORCION VOLATIL DE DEPÓSITOS DEL PÚBLICO</t>
  </si>
  <si>
    <t>PORCIÓN PERMANENTE DE DEPÓSITOS DEL PUBLICO</t>
  </si>
  <si>
    <t>BRECHA O GAP DE VENCIMIENTO</t>
  </si>
  <si>
    <t>PROVISONES POR ACTIVOS Y CONTINGENCIAS</t>
  </si>
  <si>
    <t>PROVISIONES POR CONTINGENCIAS</t>
  </si>
  <si>
    <t>Depósitos a la Vista</t>
  </si>
  <si>
    <t>Depósitos de Ahorros</t>
  </si>
  <si>
    <t>Depósitos a Plazos</t>
  </si>
  <si>
    <t>Total Depósitos</t>
  </si>
  <si>
    <t>DESVIACIÓN ESTÁNDAR</t>
  </si>
  <si>
    <t>CUENTAS A RECIBIR</t>
  </si>
  <si>
    <t>REPORTE DE LIQUIDEZ 02</t>
  </si>
  <si>
    <t>REPORTE DE LIQUIDEZ 03</t>
  </si>
  <si>
    <t>REPORTE DE LIQUIDEZ 06</t>
  </si>
  <si>
    <t>REPORTE DE LIQUIDEZ 07</t>
  </si>
  <si>
    <t>REPORTE DE LIQUIDEZ 09</t>
  </si>
  <si>
    <t>(1) TOTAL ACTIVOS LIQUIDOS</t>
  </si>
  <si>
    <t>Valores en Poder del Público</t>
  </si>
  <si>
    <t>(2) TOTAL PASIVOS INMEDIATOS</t>
  </si>
  <si>
    <t>Cartera de créditos</t>
  </si>
  <si>
    <t>Inversiones</t>
  </si>
  <si>
    <t>Provisión para propiedad, muebles y equipos</t>
  </si>
  <si>
    <t>Bienes recibidos en recuperación de créditos</t>
  </si>
  <si>
    <t xml:space="preserve">Rendimientos por cobrar </t>
  </si>
  <si>
    <t>Otras provisiones</t>
  </si>
  <si>
    <t>Depreciaciones y amortizaciones</t>
  </si>
  <si>
    <t>Impuesto sobre la renta diferido, neto</t>
  </si>
  <si>
    <t>Pérdida en venta de propiedad, muebles y equipos</t>
  </si>
  <si>
    <t>Pérdida en venta de bienes recibidos en recuperación de créditos</t>
  </si>
  <si>
    <t>Total de ajustes</t>
  </si>
  <si>
    <t>Efectivo neto provisto por las actividades de operación</t>
  </si>
  <si>
    <r>
      <t>Ajustes para conciliar el resultado del ejercicio con el efectivo neto provisto (usado) por las actividades de operación</t>
    </r>
    <r>
      <rPr>
        <sz val="10"/>
        <rFont val="Times New Roman"/>
        <family val="1"/>
      </rPr>
      <t>:</t>
    </r>
  </si>
  <si>
    <t>Provisiones constituidas:</t>
  </si>
  <si>
    <t>Contingencias</t>
  </si>
  <si>
    <t>Liberación de Provisiones:</t>
  </si>
  <si>
    <t>VALORES DISPONIBLES PARA LA VENTA</t>
  </si>
  <si>
    <t>VALORES MANTENIDAS HASTA SU VENCIMIENTO</t>
  </si>
  <si>
    <t>VALORES DE DISPONIBILIDAD RESTRINGIDA</t>
  </si>
  <si>
    <t>- FRECUENCIA TRIMESTRAL -</t>
  </si>
  <si>
    <t>t / (t - 10)</t>
  </si>
  <si>
    <t>t / (t - 20)</t>
  </si>
  <si>
    <t>t / (t - 40)</t>
  </si>
  <si>
    <t>t / (t - 60)</t>
  </si>
  <si>
    <t>Logaritmo Natural       t / (t - 10)</t>
  </si>
  <si>
    <t>Logaritmo Natural       t / (t - 20)</t>
  </si>
  <si>
    <t>Logaritmo Natural       t / (t - 40)</t>
  </si>
  <si>
    <t>Logaritmo Natural       t / (t - 60)</t>
  </si>
  <si>
    <t>RANGO DE PLAZO</t>
  </si>
  <si>
    <t xml:space="preserve"> 0- 15 días</t>
  </si>
  <si>
    <t xml:space="preserve"> 0- 30 días</t>
  </si>
  <si>
    <t xml:space="preserve"> 0- 60 días</t>
  </si>
  <si>
    <t xml:space="preserve"> 0- 90 días</t>
  </si>
  <si>
    <t>CARGOS POR PAGAR POR DEPÓSITOS Y VALORES EN PODER DEL PÚBLICO</t>
  </si>
  <si>
    <t>INTERBANCARIOS RECIBIDOS</t>
  </si>
  <si>
    <t>DEPÓSITOS Y VALORES DEL PÚBLICO RESTRINGIDOS (incluye reinversión de intereses y cargos por pagar)</t>
  </si>
  <si>
    <t>MES A PROYECTAR</t>
  </si>
  <si>
    <t>OPERACIONES</t>
  </si>
  <si>
    <t>Total</t>
  </si>
  <si>
    <t>MES</t>
  </si>
  <si>
    <t>Lunes</t>
  </si>
  <si>
    <t>Martes</t>
  </si>
  <si>
    <t>Miércoles</t>
  </si>
  <si>
    <t>Jueves</t>
  </si>
  <si>
    <t>Viernes</t>
  </si>
  <si>
    <t>- FRECUENCIA SEMANAL -</t>
  </si>
  <si>
    <t>SEMANA NO. XX, DEL XX AL XX DEL MES XXXX DE 200X</t>
  </si>
  <si>
    <t>POSICIÓN DE LIQUIDEZ AJUSTADA DIARIA</t>
  </si>
  <si>
    <t>CALCULO</t>
  </si>
  <si>
    <t>&gt; ACTIVOS Y PASIVOS MÁS 5 AÑOS</t>
  </si>
  <si>
    <t>ACTIVOS LIQUIDOS AJUSTADOS</t>
  </si>
  <si>
    <t>(1) TOTAL ACTIVOS LIQUIDOS AJUSTADOS</t>
  </si>
  <si>
    <t>OTROS VALORES EN INSTRUMENTOS DE DEUDA</t>
  </si>
  <si>
    <t>Ingresos Financieros por Inversiones</t>
  </si>
  <si>
    <t>REPORTE DE LIQUIDEZ 04</t>
  </si>
  <si>
    <t>31/01/2012</t>
  </si>
  <si>
    <t>27/01/2012</t>
  </si>
  <si>
    <t>26/01/2012</t>
  </si>
  <si>
    <t>25/01/2012</t>
  </si>
  <si>
    <t>24/01/2012</t>
  </si>
  <si>
    <t>23/01/2012</t>
  </si>
  <si>
    <t>20/01/2012</t>
  </si>
  <si>
    <t>19/01/2012</t>
  </si>
  <si>
    <t>18/01/2012</t>
  </si>
  <si>
    <t>17/01/2012</t>
  </si>
  <si>
    <t>16/01/2012</t>
  </si>
  <si>
    <t>13/01/2012</t>
  </si>
  <si>
    <t>30/12/2011</t>
  </si>
  <si>
    <t>29/12/2011</t>
  </si>
  <si>
    <t>28/12/2011</t>
  </si>
  <si>
    <t>27/12/2011</t>
  </si>
  <si>
    <t>26/12/2011</t>
  </si>
  <si>
    <t>23/12/2011</t>
  </si>
  <si>
    <t>22/12/2011</t>
  </si>
  <si>
    <t>21/12/2011</t>
  </si>
  <si>
    <t>20/12/2011</t>
  </si>
  <si>
    <t>19/12/2011</t>
  </si>
  <si>
    <t>16/12/2011</t>
  </si>
  <si>
    <t>15/12/2011</t>
  </si>
  <si>
    <t>14/12/2011</t>
  </si>
  <si>
    <t>13/12/2011</t>
  </si>
  <si>
    <t>30/11/2011</t>
  </si>
  <si>
    <t>29/11/2011</t>
  </si>
  <si>
    <t>28/11/2011</t>
  </si>
  <si>
    <t>25/11/2011</t>
  </si>
  <si>
    <t>24/11/2011</t>
  </si>
  <si>
    <t>23/11/2011</t>
  </si>
  <si>
    <t>22/11/2011</t>
  </si>
  <si>
    <t>21/11/2011</t>
  </si>
  <si>
    <t>18/11/2011</t>
  </si>
  <si>
    <t>17/11/2011</t>
  </si>
  <si>
    <t>16/11/2011</t>
  </si>
  <si>
    <t>15/11/2011</t>
  </si>
  <si>
    <t>14/11/2011</t>
  </si>
  <si>
    <t>31/10/2011</t>
  </si>
  <si>
    <t>28/10/2011</t>
  </si>
  <si>
    <t>27/10/2011</t>
  </si>
  <si>
    <t>26/10/2011</t>
  </si>
  <si>
    <t>25/10/2011</t>
  </si>
  <si>
    <t>24/10/2011</t>
  </si>
  <si>
    <t>21/10/2011</t>
  </si>
  <si>
    <t>20/10/2011</t>
  </si>
  <si>
    <t>19/10/2011</t>
  </si>
  <si>
    <t>18/10/2011</t>
  </si>
  <si>
    <t>17/10/2011</t>
  </si>
  <si>
    <t>14/10/2011</t>
  </si>
  <si>
    <t>13/10/2011</t>
  </si>
  <si>
    <t>30/09/2011</t>
  </si>
  <si>
    <t>29/09/2011</t>
  </si>
  <si>
    <t>28/09/2011</t>
  </si>
  <si>
    <t>27/09/2011</t>
  </si>
  <si>
    <t>26/09/2011</t>
  </si>
  <si>
    <t>23/09/2011</t>
  </si>
  <si>
    <t>22/09/2011</t>
  </si>
  <si>
    <t>21/09/2011</t>
  </si>
  <si>
    <t>20/09/2011</t>
  </si>
  <si>
    <t>19/09/2011</t>
  </si>
  <si>
    <t>16/09/2011</t>
  </si>
  <si>
    <t>15/09/2011</t>
  </si>
  <si>
    <t>14/09/2011</t>
  </si>
  <si>
    <t>13/09/2011</t>
  </si>
  <si>
    <t>31/08/2011</t>
  </si>
  <si>
    <t>30/08/2011</t>
  </si>
  <si>
    <t>29/08/2011</t>
  </si>
  <si>
    <t>26/08/2011</t>
  </si>
  <si>
    <t>25/08/2011</t>
  </si>
  <si>
    <t>24/08/2011</t>
  </si>
  <si>
    <t>23/08/2011</t>
  </si>
  <si>
    <t>22/08/2011</t>
  </si>
  <si>
    <t>19/08/2011</t>
  </si>
  <si>
    <t>18/08/2011</t>
  </si>
  <si>
    <t>17/08/2011</t>
  </si>
  <si>
    <t>15/08/2011</t>
  </si>
  <si>
    <t>29/07/2011</t>
  </si>
  <si>
    <t>28/07/2011</t>
  </si>
  <si>
    <t>27/07/2011</t>
  </si>
  <si>
    <t>26/07/2011</t>
  </si>
  <si>
    <t>25/07/2011</t>
  </si>
  <si>
    <t>22/07/2011</t>
  </si>
  <si>
    <t>21/07/2011</t>
  </si>
  <si>
    <t>20/07/2011</t>
  </si>
  <si>
    <t>19/07/2011</t>
  </si>
  <si>
    <t>18/07/2011</t>
  </si>
  <si>
    <t>15/07/2011</t>
  </si>
  <si>
    <t>14/07/2011</t>
  </si>
  <si>
    <t>13/07/2011</t>
  </si>
  <si>
    <t>30/06/2011</t>
  </si>
  <si>
    <t>29/06/2011</t>
  </si>
  <si>
    <t>28/06/2011</t>
  </si>
  <si>
    <t>27/06/2011</t>
  </si>
  <si>
    <t>24/06/2011</t>
  </si>
  <si>
    <t>22/06/2011</t>
  </si>
  <si>
    <t>21/06/2011</t>
  </si>
  <si>
    <t>20/06/2011</t>
  </si>
  <si>
    <t>17/06/2011</t>
  </si>
  <si>
    <t>16/06/2011</t>
  </si>
  <si>
    <t>15/06/2011</t>
  </si>
  <si>
    <t>14/06/2011</t>
  </si>
  <si>
    <t>13/06/2011</t>
  </si>
  <si>
    <t>31/05/2011</t>
  </si>
  <si>
    <t>30/05/2011</t>
  </si>
  <si>
    <t>27/05/2011</t>
  </si>
  <si>
    <t>26/05/2011</t>
  </si>
  <si>
    <t>25/05/2011</t>
  </si>
  <si>
    <t>24/05/2011</t>
  </si>
  <si>
    <t>23/05/2011</t>
  </si>
  <si>
    <t>20/05/2011</t>
  </si>
  <si>
    <t>19/05/2011</t>
  </si>
  <si>
    <t>18/05/2011</t>
  </si>
  <si>
    <t>17/05/2011</t>
  </si>
  <si>
    <t>16/05/2011</t>
  </si>
  <si>
    <t>13/05/2011</t>
  </si>
  <si>
    <t>29/04/2011</t>
  </si>
  <si>
    <t>28/04/2011</t>
  </si>
  <si>
    <t>27/04/2011</t>
  </si>
  <si>
    <t>26/04/2011</t>
  </si>
  <si>
    <t>25/04/2011</t>
  </si>
  <si>
    <t>21/04/2011</t>
  </si>
  <si>
    <t>20/04/2011</t>
  </si>
  <si>
    <t>19/04/2011</t>
  </si>
  <si>
    <t>18/04/2011</t>
  </si>
  <si>
    <t>15/04/2011</t>
  </si>
  <si>
    <t>14/04/2011</t>
  </si>
  <si>
    <t>13/04/2011</t>
  </si>
  <si>
    <t>31/03/2011</t>
  </si>
  <si>
    <t>30/03/2011</t>
  </si>
  <si>
    <t>29/03/2011</t>
  </si>
  <si>
    <t>28/03/2011</t>
  </si>
  <si>
    <t>25/03/2011</t>
  </si>
  <si>
    <t>24/03/2011</t>
  </si>
  <si>
    <t>23/03/2011</t>
  </si>
  <si>
    <t>22/03/2011</t>
  </si>
  <si>
    <t>21/03/2011</t>
  </si>
  <si>
    <t>18/03/2011</t>
  </si>
  <si>
    <t>17/03/2011</t>
  </si>
  <si>
    <t>16/03/2011</t>
  </si>
  <si>
    <t>15/03/2011</t>
  </si>
  <si>
    <t>14/03/2011</t>
  </si>
  <si>
    <t>28/02/2011</t>
  </si>
  <si>
    <t>25/02/2011</t>
  </si>
  <si>
    <t>24/02/2011</t>
  </si>
  <si>
    <t>23/02/2011</t>
  </si>
  <si>
    <t>22/02/2011</t>
  </si>
  <si>
    <t>21/02/2011</t>
  </si>
  <si>
    <t>18/02/2011</t>
  </si>
  <si>
    <t>17/02/2011</t>
  </si>
  <si>
    <t>16/02/2011</t>
  </si>
  <si>
    <t>15/02/2011</t>
  </si>
  <si>
    <t>14/02/2011</t>
  </si>
  <si>
    <t>31/01/2011</t>
  </si>
  <si>
    <t>28/01/2011</t>
  </si>
  <si>
    <t>27/01/2011</t>
  </si>
  <si>
    <t>26/01/2011</t>
  </si>
  <si>
    <t>25/01/2011</t>
  </si>
  <si>
    <t>20/01/2011</t>
  </si>
  <si>
    <t>19/01/2011</t>
  </si>
  <si>
    <t>18/01/2011</t>
  </si>
  <si>
    <t>17/01/2011</t>
  </si>
  <si>
    <t>14/01/2011</t>
  </si>
  <si>
    <t>13/01/2011</t>
  </si>
  <si>
    <t>31/12/2010</t>
  </si>
  <si>
    <t>30/12/2010</t>
  </si>
  <si>
    <t>29/12/2010</t>
  </si>
  <si>
    <t>28/12/2010</t>
  </si>
  <si>
    <t>27/12/2010</t>
  </si>
  <si>
    <t>24/12/2010</t>
  </si>
  <si>
    <t>23/12/2010</t>
  </si>
  <si>
    <t>22/12/2010</t>
  </si>
  <si>
    <t>21/12/2010</t>
  </si>
  <si>
    <t>20/12/2010</t>
  </si>
  <si>
    <t>17/12/2010</t>
  </si>
  <si>
    <t>16/12/2010</t>
  </si>
  <si>
    <t>15/12/2010</t>
  </si>
  <si>
    <t>14/12/2010</t>
  </si>
  <si>
    <t>13/12/2010</t>
  </si>
  <si>
    <t>30/11/2010</t>
  </si>
  <si>
    <t>29/11/2010</t>
  </si>
  <si>
    <t>26/11/2010</t>
  </si>
  <si>
    <t>25/11/2010</t>
  </si>
  <si>
    <t>24/11/2010</t>
  </si>
  <si>
    <t>23/11/2010</t>
  </si>
  <si>
    <t>22/11/2010</t>
  </si>
  <si>
    <t>19/11/2010</t>
  </si>
  <si>
    <t>18/11/2010</t>
  </si>
  <si>
    <t>17/11/2010</t>
  </si>
  <si>
    <t>16/11/2010</t>
  </si>
  <si>
    <t>15/11/2010</t>
  </si>
  <si>
    <t>29/10/2010</t>
  </si>
  <si>
    <t>28/10/2010</t>
  </si>
  <si>
    <t>27/10/2010</t>
  </si>
  <si>
    <t>26/10/2010</t>
  </si>
  <si>
    <t>25/10/2010</t>
  </si>
  <si>
    <t>22/10/2010</t>
  </si>
  <si>
    <t>21/10/2010</t>
  </si>
  <si>
    <t>20/10/2010</t>
  </si>
  <si>
    <t>19/10/2010</t>
  </si>
  <si>
    <t>18/10/2010</t>
  </si>
  <si>
    <t>15/10/2010</t>
  </si>
  <si>
    <t>14/10/2010</t>
  </si>
  <si>
    <t>13/10/2010</t>
  </si>
  <si>
    <t>30/09/2010</t>
  </si>
  <si>
    <t>ENTIDAD:</t>
  </si>
  <si>
    <t>FECHA CORTE DE ENVIO:</t>
  </si>
  <si>
    <t xml:space="preserve">ES SOLO UN TITULO, NO COLOCAR NINGUN VALOR </t>
  </si>
  <si>
    <t>FEHCA CORTE DE ENVIO:</t>
  </si>
  <si>
    <t>RL02 VOLATILIDAD DE LOS DEPOSITOS POR TIPO DE MONEDA</t>
  </si>
  <si>
    <r>
      <rPr>
        <b/>
        <sz val="11"/>
        <color indexed="8"/>
        <rFont val="Calibri"/>
        <family val="2"/>
      </rPr>
      <t>Número de observaciones a enviar</t>
    </r>
    <r>
      <rPr>
        <b/>
        <sz val="11"/>
        <rFont val="Calibri"/>
        <family val="2"/>
      </rPr>
      <t>: 340 observaciones</t>
    </r>
  </si>
  <si>
    <t>Organizadas cronológicamente, encabezada por la mas reciente.</t>
  </si>
  <si>
    <t>Formato de la misma dd/mm/aaaa</t>
  </si>
  <si>
    <t>Cálculo de la flutuación esperada será con 280 variaciones logarítmicas.</t>
  </si>
  <si>
    <t>Valores de los rubros ser digitas por completos, no es millones ni en miles.</t>
  </si>
  <si>
    <t>Las valores de las observaciones en ME no deben ser al cambio en MN, sino en dólares.</t>
  </si>
  <si>
    <t>La cantidad de decimales que se utilizará para el cálculo de las variaciones logarítmicas,</t>
  </si>
  <si>
    <t>t/t-1, desviacion estándar y  fluctución esperada deben ser redondeados a 6 decimales.</t>
  </si>
  <si>
    <t>Validar que las observaciones todo el mes corte sean igual a la suma de los balances reportados en el analítico</t>
  </si>
  <si>
    <t>Sumatoria de las Cuentas:</t>
  </si>
  <si>
    <t>Nombre de la Cuenta</t>
  </si>
  <si>
    <t>Tipo de Depósito</t>
  </si>
  <si>
    <t>Tipo de Moneda</t>
  </si>
  <si>
    <t>211.01.1</t>
  </si>
  <si>
    <t>Depósitos a la vista</t>
  </si>
  <si>
    <t>Nacional</t>
  </si>
  <si>
    <t xml:space="preserve">(Campo 3, RL02) </t>
  </si>
  <si>
    <t>Deposito de Ahorro (Campo 4)</t>
  </si>
  <si>
    <t>212.01.M, 212.02.M, 212.03.M, 212.99.M, 214.02.M.04, 218.01.M,  218.03.M.01.04</t>
  </si>
  <si>
    <t>Depósitos de ahorro, depósitos de ahorro afectados en garantía y sus respectivos reinversiones</t>
  </si>
  <si>
    <t>Nacional y Extranjera</t>
  </si>
  <si>
    <t>Depósitos a Plazo y Otros Depósitos (Campo 5)</t>
  </si>
  <si>
    <r>
      <t xml:space="preserve">213.01.M, 213.02.M, 213.03.M, 213.99.M, </t>
    </r>
    <r>
      <rPr>
        <sz val="11"/>
        <rFont val="Calibri"/>
        <family val="2"/>
      </rPr>
      <t>214.99.M ,</t>
    </r>
    <r>
      <rPr>
        <sz val="11"/>
        <color indexed="10"/>
        <rFont val="Calibri"/>
        <family val="2"/>
      </rPr>
      <t xml:space="preserve"> </t>
    </r>
    <r>
      <rPr>
        <sz val="11"/>
        <color indexed="8"/>
        <rFont val="Calibri"/>
        <family val="2"/>
      </rPr>
      <t>214.03.M.04, 218.02.M, 218.03.M.02.04,  218.03.M.9</t>
    </r>
    <r>
      <rPr>
        <sz val="11"/>
        <rFont val="Calibri"/>
        <family val="2"/>
      </rPr>
      <t>9.04</t>
    </r>
  </si>
  <si>
    <t>Depósitos a Plazos, sus reinversiones y Otros Depósitos  Restringidos y su reinversiones</t>
  </si>
  <si>
    <t>Valores en Poder del Publico (Campo 6)</t>
  </si>
  <si>
    <t xml:space="preserve">221,.01.1,  221.02.1, 221.03.1, 221.04.1, 221.05.1, 221.99.1, 222.01.1, 222.02.1, 222.03.1, 222.04.1, 222.05.1, 222.99.1, 223.01.1, 223.02.1, 223.03.1, 223.04.1, 223.05.1, 223.06.1, 223.99.1, 228.01.1, 228.02.1, 228.03.1, 224.02.1 </t>
  </si>
  <si>
    <t>Valores en Poder del Público exigibles de inmediato, a un año, a más de un año, Valores en Poder del Público Restringidos. Este ultimo menos sus reinversiones.</t>
  </si>
  <si>
    <t xml:space="preserve">Nacional </t>
  </si>
  <si>
    <t xml:space="preserve"> FECHA</t>
  </si>
  <si>
    <t>NÚMERO VARIACIONES LOGARTMICAS</t>
  </si>
  <si>
    <t>FECHA CORTE DE ENVIO</t>
  </si>
  <si>
    <t>POSICION DE LIQUIDEZ ACUMULADA</t>
  </si>
  <si>
    <t>ESTE RENGLON SOLO DEBE COLOCARSE EN LA BANDA DE VENCIMIENTO INDETERMINADO</t>
  </si>
  <si>
    <t>ESTOS RENGLONES SOLO DEBEN COLOCARSE EN LA BANDA DE VENCIMIENTO INDETERMINADO</t>
  </si>
  <si>
    <t>ACREEDORES Y PROVISIONES DIVERSOS (excluye provisones por contingencia; colocar las otras provisiones (253) en la banda de vencimiento indeterminado)</t>
  </si>
  <si>
    <t>REPORTE DE VENCIMIENTO</t>
  </si>
  <si>
    <t>TIPO DE MONEDA:</t>
  </si>
  <si>
    <t xml:space="preserve"> Por actividades actuales</t>
  </si>
  <si>
    <t>Por nuevas actividades</t>
  </si>
  <si>
    <t>Interbancarios Otorgados</t>
  </si>
  <si>
    <t>Interbancarios Recibidos</t>
  </si>
  <si>
    <t>Interbancarios Pagados</t>
  </si>
  <si>
    <t>ENTIDAD</t>
  </si>
  <si>
    <t>- FRECUENCIA QUINCENAL -</t>
  </si>
  <si>
    <t>FRECUENCIA DE ENVIO MENSUAL</t>
  </si>
  <si>
    <t>REPORTE DE LIQUIDEZ 10</t>
  </si>
  <si>
    <t>Efecto por Fluctuacion Cambiaria Neta</t>
  </si>
  <si>
    <t>Cambios Netos en Activos y Pasivos</t>
  </si>
  <si>
    <t>Otros Ajustes</t>
  </si>
  <si>
    <t xml:space="preserve">VOLATILIDAD DE LOS DEPOSITOS </t>
  </si>
  <si>
    <t xml:space="preserve">FLUJO DE CAJA PROYECTADO </t>
  </si>
  <si>
    <t xml:space="preserve">FLUJO DE CAJA EJECUTADO </t>
  </si>
  <si>
    <t xml:space="preserve">CONCILIACIÓN ENTRE EL RESULTADO DEL EJERCICIO Y EL EFECTIVO NETO PROVISTO (USADO) POR LAS ACTIVIDADES DE OPERACIÓN </t>
  </si>
  <si>
    <t xml:space="preserve">REPORTE DE LIQUIDEZ </t>
  </si>
  <si>
    <t>ACTIVOS LÍQUIDOS MÍNIMOS REQUERIDO DIARIO</t>
  </si>
  <si>
    <t xml:space="preserve">   TOTAL ACTIVOS LIQUIDOS</t>
  </si>
  <si>
    <t xml:space="preserve">PASIVOS INMEDIANTO </t>
  </si>
  <si>
    <t>PORCION VOLATIAL DE  LOS DEPOSITOS DE 0-30 DIAS</t>
  </si>
  <si>
    <t>RESTO DE LOS PASIVOS CON VENCIMEINTO DE 0-30 DIAS</t>
  </si>
  <si>
    <t xml:space="preserve">CONTINGENCIA CLASIFICADA D y E </t>
  </si>
  <si>
    <t>TOTAL DE PASIVOS INMEDIATOS</t>
  </si>
  <si>
    <t>Codigos tabla 23</t>
  </si>
  <si>
    <t>Códigos tabla 23</t>
  </si>
  <si>
    <t>Codigos tabla 21</t>
  </si>
  <si>
    <t xml:space="preserve">(3) RAZÓN DE LIQUIDEZ AJUSTADA </t>
  </si>
  <si>
    <t xml:space="preserve">(4) POSICIÓN DE LIQUIDEZ AJUSTADA </t>
  </si>
  <si>
    <t xml:space="preserve">(5) LIQUIDEZ MÍNIMA REQUERIDA </t>
  </si>
  <si>
    <t xml:space="preserve">(6) SOBRANTE (+) FALTANTE (-) LIQUIDEZ </t>
  </si>
  <si>
    <t xml:space="preserve">PRUEBA ACIDA </t>
  </si>
  <si>
    <t xml:space="preserve">POSICION DE LIQUIDEZ ACIDA </t>
  </si>
  <si>
    <t>PRUEBA ACIDA  = (1) / (2) * 100</t>
  </si>
  <si>
    <t>POSICION DE LIQUIDEZ ACIDA  = (1) - (2)</t>
  </si>
  <si>
    <t>(3) RAZÓN DE LIQUIDEZ AJUSTADA  = (1) / (2) * 100</t>
  </si>
  <si>
    <t>(4) POSICION DE LIQUIDEZ AJUSTADA  = (1) - (2)</t>
  </si>
  <si>
    <t>(5) LIQUIDEZ MÍNIMA REQUERIDA = (2) * 0.8 para 0 a 15 días y 0 a 30 días; (2) * 0.7 para 0 a 60 días y 0 a 90 días</t>
  </si>
  <si>
    <t>SOBRANTE (+) FALTANTE (-) LIQUIDEZ  = (1) - [(2) * 0.8] para 0 a 15 y 0 a 30 días; (1) - [(2) * 0.7] para 0 a 60 y 0 a 90 días</t>
  </si>
  <si>
    <t xml:space="preserve">TIPO DE MONEDA: </t>
  </si>
  <si>
    <t>Codigo tabla 25</t>
  </si>
  <si>
    <t>Codigo tabla 26</t>
  </si>
  <si>
    <t xml:space="preserve">RAZÓN DE LIQUIDEZ AJUSTADA </t>
  </si>
  <si>
    <t xml:space="preserve">POSICIÓN DE LIQUIDEZ AJUSTADA </t>
  </si>
  <si>
    <t xml:space="preserve">SOBRANTE (+) FALTANTE (-) LIQUIDEZ </t>
  </si>
  <si>
    <t>RAZÓN DE LIQUIDEZ AJUSTADA  = (1) / (2) * 100</t>
  </si>
  <si>
    <t>POSICION DE LIQUIDEZ AJUSTADA  = (1) - (2)</t>
  </si>
  <si>
    <t>Codigo tabla 27</t>
  </si>
  <si>
    <t>EFECTIVO AL FINAL DE LA QUINCENA</t>
  </si>
  <si>
    <t>EFECTIVO AL INICIO DE LA QUINCENA</t>
  </si>
  <si>
    <t>Codigo tabla 29</t>
  </si>
  <si>
    <t>Fluctuación de Inveresiones</t>
  </si>
  <si>
    <t>Resultado del Ejercicio</t>
  </si>
  <si>
    <t>Interbancarios Cobrados</t>
  </si>
  <si>
    <t>Aportes de Capital a recibir</t>
  </si>
  <si>
    <t>Monto del Mes Previo</t>
  </si>
  <si>
    <t>NIVEL DE PASIVOS TOTALES POR TIPO DE MONEDA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</si>
</sst>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000"/>
    <numFmt numFmtId="167" formatCode="dd/mm/yyyy;@"/>
    <numFmt numFmtId="168" formatCode="0_);\(0\)"/>
  </numFmts>
  <fonts count="36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Arial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0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theme="0"/>
      <name val="Arial"/>
      <family val="2"/>
    </font>
    <font>
      <b/>
      <sz val="16"/>
      <color theme="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0"/>
      <name val="Arial"/>
      <family val="2"/>
    </font>
    <font>
      <i/>
      <strike/>
      <u/>
      <sz val="10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Arial"/>
      <family val="2"/>
    </font>
    <font>
      <sz val="10"/>
      <color theme="1"/>
      <name val="Times New Roman"/>
      <family val="1"/>
    </font>
    <font>
      <b/>
      <sz val="9"/>
      <color theme="0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48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0" borderId="2" xfId="0" applyBorder="1"/>
    <xf numFmtId="0" fontId="0" fillId="2" borderId="3" xfId="0" applyFill="1" applyBorder="1"/>
    <xf numFmtId="0" fontId="0" fillId="2" borderId="0" xfId="0" applyFill="1" applyBorder="1"/>
    <xf numFmtId="0" fontId="0" fillId="2" borderId="5" xfId="0" applyFill="1" applyBorder="1"/>
    <xf numFmtId="0" fontId="4" fillId="2" borderId="0" xfId="0" applyFont="1" applyFill="1" applyBorder="1"/>
    <xf numFmtId="0" fontId="0" fillId="2" borderId="2" xfId="0" applyFill="1" applyBorder="1"/>
    <xf numFmtId="0" fontId="6" fillId="2" borderId="0" xfId="0" applyFont="1" applyFill="1" applyBorder="1"/>
    <xf numFmtId="0" fontId="6" fillId="0" borderId="0" xfId="0" applyFont="1"/>
    <xf numFmtId="0" fontId="4" fillId="2" borderId="0" xfId="0" applyFont="1" applyFill="1" applyBorder="1" applyAlignment="1">
      <alignment horizontal="center"/>
    </xf>
    <xf numFmtId="0" fontId="0" fillId="2" borderId="7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0" fillId="2" borderId="14" xfId="0" applyFill="1" applyBorder="1"/>
    <xf numFmtId="0" fontId="0" fillId="2" borderId="15" xfId="0" applyFill="1" applyBorder="1"/>
    <xf numFmtId="0" fontId="4" fillId="0" borderId="0" xfId="0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2" borderId="0" xfId="0" applyFont="1" applyFill="1" applyBorder="1" applyAlignment="1">
      <alignment horizontal="left" indent="1"/>
    </xf>
    <xf numFmtId="0" fontId="4" fillId="0" borderId="1" xfId="0" applyFont="1" applyFill="1" applyBorder="1"/>
    <xf numFmtId="0" fontId="4" fillId="0" borderId="7" xfId="0" applyFont="1" applyFill="1" applyBorder="1"/>
    <xf numFmtId="0" fontId="4" fillId="2" borderId="1" xfId="0" applyFont="1" applyFill="1" applyBorder="1"/>
    <xf numFmtId="0" fontId="4" fillId="2" borderId="7" xfId="0" applyFont="1" applyFill="1" applyBorder="1"/>
    <xf numFmtId="0" fontId="9" fillId="2" borderId="0" xfId="0" applyFont="1" applyFill="1" applyBorder="1"/>
    <xf numFmtId="0" fontId="4" fillId="2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15" fillId="2" borderId="0" xfId="0" applyFont="1" applyFill="1" applyAlignment="1">
      <alignment horizontal="justify"/>
    </xf>
    <xf numFmtId="0" fontId="16" fillId="2" borderId="0" xfId="0" applyFont="1" applyFill="1" applyAlignment="1">
      <alignment horizontal="justify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0" fillId="2" borderId="4" xfId="0" applyFont="1" applyFill="1" applyBorder="1" applyAlignment="1">
      <alignment horizontal="center"/>
    </xf>
    <xf numFmtId="14" fontId="12" fillId="2" borderId="4" xfId="0" applyNumberFormat="1" applyFont="1" applyFill="1" applyBorder="1" applyAlignment="1">
      <alignment horizontal="center" vertical="center" wrapText="1"/>
    </xf>
    <xf numFmtId="14" fontId="12" fillId="2" borderId="0" xfId="0" applyNumberFormat="1" applyFont="1" applyFill="1" applyBorder="1" applyAlignment="1">
      <alignment horizontal="center" vertical="center" wrapText="1"/>
    </xf>
    <xf numFmtId="164" fontId="0" fillId="2" borderId="0" xfId="1" applyNumberFormat="1" applyFont="1" applyFill="1" applyAlignment="1">
      <alignment horizontal="center"/>
    </xf>
    <xf numFmtId="0" fontId="0" fillId="2" borderId="0" xfId="0" applyFill="1" applyAlignment="1">
      <alignment horizontal="left"/>
    </xf>
    <xf numFmtId="166" fontId="0" fillId="2" borderId="0" xfId="0" applyNumberFormat="1" applyFill="1" applyBorder="1" applyAlignment="1">
      <alignment horizontal="right"/>
    </xf>
    <xf numFmtId="0" fontId="13" fillId="2" borderId="0" xfId="0" quotePrefix="1" applyFont="1" applyFill="1" applyBorder="1" applyAlignment="1">
      <alignment horizontal="left"/>
    </xf>
    <xf numFmtId="0" fontId="4" fillId="2" borderId="0" xfId="0" quotePrefix="1" applyFont="1" applyFill="1" applyAlignment="1">
      <alignment horizontal="left"/>
    </xf>
    <xf numFmtId="0" fontId="6" fillId="2" borderId="1" xfId="0" applyFont="1" applyFill="1" applyBorder="1"/>
    <xf numFmtId="0" fontId="0" fillId="2" borderId="7" xfId="0" applyFill="1" applyBorder="1" applyAlignment="1">
      <alignment horizontal="left"/>
    </xf>
    <xf numFmtId="166" fontId="0" fillId="2" borderId="5" xfId="0" applyNumberFormat="1" applyFill="1" applyBorder="1" applyAlignment="1">
      <alignment horizontal="right"/>
    </xf>
    <xf numFmtId="0" fontId="0" fillId="2" borderId="5" xfId="0" applyFill="1" applyBorder="1" applyAlignment="1">
      <alignment horizontal="left"/>
    </xf>
    <xf numFmtId="167" fontId="13" fillId="2" borderId="0" xfId="0" applyNumberFormat="1" applyFont="1" applyFill="1" applyBorder="1" applyAlignment="1">
      <alignment horizontal="left"/>
    </xf>
    <xf numFmtId="0" fontId="13" fillId="0" borderId="0" xfId="0" applyFont="1"/>
    <xf numFmtId="0" fontId="4" fillId="2" borderId="0" xfId="0" applyFont="1" applyFill="1"/>
    <xf numFmtId="0" fontId="0" fillId="3" borderId="0" xfId="0" applyFill="1" applyBorder="1" applyAlignment="1">
      <alignment horizontal="center"/>
    </xf>
    <xf numFmtId="166" fontId="0" fillId="3" borderId="0" xfId="0" applyNumberFormat="1" applyFill="1" applyBorder="1" applyAlignment="1">
      <alignment horizontal="right"/>
    </xf>
    <xf numFmtId="166" fontId="0" fillId="3" borderId="5" xfId="0" applyNumberFormat="1" applyFill="1" applyBorder="1" applyAlignment="1">
      <alignment horizontal="right"/>
    </xf>
    <xf numFmtId="14" fontId="12" fillId="3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7" fillId="2" borderId="0" xfId="0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0" fillId="4" borderId="1" xfId="0" applyFont="1" applyFill="1" applyBorder="1" applyAlignment="1">
      <alignment horizontal="center"/>
    </xf>
    <xf numFmtId="10" fontId="20" fillId="4" borderId="8" xfId="2" applyNumberFormat="1" applyFont="1" applyFill="1" applyBorder="1" applyAlignment="1">
      <alignment horizontal="center"/>
    </xf>
    <xf numFmtId="0" fontId="20" fillId="4" borderId="4" xfId="0" applyFont="1" applyFill="1" applyBorder="1"/>
    <xf numFmtId="0" fontId="20" fillId="4" borderId="4" xfId="0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/>
    </xf>
    <xf numFmtId="10" fontId="20" fillId="4" borderId="20" xfId="2" applyNumberFormat="1" applyFont="1" applyFill="1" applyBorder="1" applyAlignment="1">
      <alignment horizontal="center"/>
    </xf>
    <xf numFmtId="0" fontId="20" fillId="4" borderId="6" xfId="0" applyFont="1" applyFill="1" applyBorder="1" applyAlignment="1">
      <alignment horizontal="left"/>
    </xf>
    <xf numFmtId="0" fontId="20" fillId="4" borderId="2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center"/>
    </xf>
    <xf numFmtId="0" fontId="20" fillId="4" borderId="17" xfId="0" applyFont="1" applyFill="1" applyBorder="1" applyAlignment="1">
      <alignment horizontal="center"/>
    </xf>
    <xf numFmtId="49" fontId="20" fillId="4" borderId="13" xfId="0" applyNumberFormat="1" applyFont="1" applyFill="1" applyBorder="1" applyAlignment="1">
      <alignment horizontal="center" wrapText="1"/>
    </xf>
    <xf numFmtId="49" fontId="20" fillId="4" borderId="10" xfId="0" applyNumberFormat="1" applyFont="1" applyFill="1" applyBorder="1" applyAlignment="1">
      <alignment horizontal="center" wrapText="1"/>
    </xf>
    <xf numFmtId="49" fontId="20" fillId="4" borderId="11" xfId="0" applyNumberFormat="1" applyFont="1" applyFill="1" applyBorder="1" applyAlignment="1">
      <alignment horizontal="center" wrapText="1"/>
    </xf>
    <xf numFmtId="0" fontId="20" fillId="4" borderId="6" xfId="0" applyFont="1" applyFill="1" applyBorder="1" applyAlignment="1">
      <alignment horizontal="center"/>
    </xf>
    <xf numFmtId="0" fontId="20" fillId="4" borderId="10" xfId="0" applyFont="1" applyFill="1" applyBorder="1" applyAlignment="1">
      <alignment horizontal="center" wrapText="1"/>
    </xf>
    <xf numFmtId="0" fontId="20" fillId="4" borderId="11" xfId="0" applyFont="1" applyFill="1" applyBorder="1" applyAlignment="1">
      <alignment horizontal="center" wrapText="1"/>
    </xf>
    <xf numFmtId="0" fontId="20" fillId="4" borderId="2" xfId="0" applyFont="1" applyFill="1" applyBorder="1" applyAlignment="1">
      <alignment horizontal="center" wrapText="1"/>
    </xf>
    <xf numFmtId="0" fontId="20" fillId="4" borderId="12" xfId="0" applyFont="1" applyFill="1" applyBorder="1" applyAlignment="1">
      <alignment horizontal="center" wrapText="1"/>
    </xf>
    <xf numFmtId="0" fontId="0" fillId="5" borderId="0" xfId="0" applyFill="1" applyBorder="1" applyAlignment="1">
      <alignment horizontal="center"/>
    </xf>
    <xf numFmtId="14" fontId="12" fillId="5" borderId="4" xfId="0" applyNumberFormat="1" applyFont="1" applyFill="1" applyBorder="1" applyAlignment="1">
      <alignment horizontal="center" vertical="center" wrapText="1"/>
    </xf>
    <xf numFmtId="166" fontId="0" fillId="5" borderId="0" xfId="0" applyNumberFormat="1" applyFill="1" applyBorder="1" applyAlignment="1">
      <alignment horizontal="right"/>
    </xf>
    <xf numFmtId="166" fontId="0" fillId="5" borderId="5" xfId="0" applyNumberFormat="1" applyFill="1" applyBorder="1" applyAlignment="1">
      <alignment horizontal="right"/>
    </xf>
    <xf numFmtId="0" fontId="0" fillId="5" borderId="0" xfId="0" applyFill="1"/>
    <xf numFmtId="14" fontId="12" fillId="2" borderId="21" xfId="0" applyNumberFormat="1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166" fontId="0" fillId="3" borderId="14" xfId="0" applyNumberFormat="1" applyFill="1" applyBorder="1" applyAlignment="1">
      <alignment horizontal="right"/>
    </xf>
    <xf numFmtId="166" fontId="0" fillId="5" borderId="14" xfId="0" applyNumberFormat="1" applyFill="1" applyBorder="1" applyAlignment="1">
      <alignment horizontal="right"/>
    </xf>
    <xf numFmtId="0" fontId="0" fillId="2" borderId="14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4" fontId="0" fillId="2" borderId="0" xfId="0" applyNumberFormat="1" applyFill="1" applyBorder="1"/>
    <xf numFmtId="4" fontId="0" fillId="2" borderId="5" xfId="0" applyNumberFormat="1" applyFill="1" applyBorder="1"/>
    <xf numFmtId="4" fontId="0" fillId="2" borderId="14" xfId="0" applyNumberFormat="1" applyFill="1" applyBorder="1"/>
    <xf numFmtId="4" fontId="0" fillId="2" borderId="0" xfId="0" applyNumberFormat="1" applyFill="1"/>
    <xf numFmtId="0" fontId="7" fillId="2" borderId="0" xfId="0" applyFont="1" applyFill="1" applyBorder="1"/>
    <xf numFmtId="0" fontId="20" fillId="4" borderId="11" xfId="0" applyFont="1" applyFill="1" applyBorder="1"/>
    <xf numFmtId="0" fontId="20" fillId="4" borderId="13" xfId="0" applyFont="1" applyFill="1" applyBorder="1" applyAlignment="1">
      <alignment horizontal="center"/>
    </xf>
    <xf numFmtId="43" fontId="20" fillId="4" borderId="13" xfId="1" applyFont="1" applyFill="1" applyBorder="1" applyAlignment="1">
      <alignment horizontal="center"/>
    </xf>
    <xf numFmtId="0" fontId="20" fillId="4" borderId="8" xfId="0" applyFont="1" applyFill="1" applyBorder="1" applyAlignment="1">
      <alignment horizontal="center"/>
    </xf>
    <xf numFmtId="0" fontId="4" fillId="2" borderId="25" xfId="0" applyFont="1" applyFill="1" applyBorder="1"/>
    <xf numFmtId="0" fontId="0" fillId="2" borderId="26" xfId="0" applyFill="1" applyBorder="1"/>
    <xf numFmtId="4" fontId="0" fillId="2" borderId="26" xfId="0" applyNumberFormat="1" applyFill="1" applyBorder="1"/>
    <xf numFmtId="0" fontId="0" fillId="2" borderId="27" xfId="0" applyFill="1" applyBorder="1"/>
    <xf numFmtId="43" fontId="20" fillId="4" borderId="20" xfId="1" applyFont="1" applyFill="1" applyBorder="1" applyAlignment="1">
      <alignment horizontal="center"/>
    </xf>
    <xf numFmtId="0" fontId="0" fillId="2" borderId="25" xfId="0" applyFill="1" applyBorder="1"/>
    <xf numFmtId="39" fontId="0" fillId="2" borderId="26" xfId="1" applyNumberFormat="1" applyFont="1" applyFill="1" applyBorder="1"/>
    <xf numFmtId="39" fontId="0" fillId="2" borderId="0" xfId="1" applyNumberFormat="1" applyFont="1" applyFill="1" applyBorder="1"/>
    <xf numFmtId="39" fontId="0" fillId="2" borderId="5" xfId="1" applyNumberFormat="1" applyFont="1" applyFill="1" applyBorder="1"/>
    <xf numFmtId="39" fontId="0" fillId="2" borderId="27" xfId="1" applyNumberFormat="1" applyFont="1" applyFill="1" applyBorder="1"/>
    <xf numFmtId="39" fontId="0" fillId="2" borderId="2" xfId="1" applyNumberFormat="1" applyFont="1" applyFill="1" applyBorder="1"/>
    <xf numFmtId="39" fontId="0" fillId="2" borderId="3" xfId="1" applyNumberFormat="1" applyFont="1" applyFill="1" applyBorder="1"/>
    <xf numFmtId="4" fontId="20" fillId="4" borderId="9" xfId="0" applyNumberFormat="1" applyFont="1" applyFill="1" applyBorder="1" applyAlignment="1">
      <alignment horizontal="left"/>
    </xf>
    <xf numFmtId="43" fontId="20" fillId="4" borderId="13" xfId="0" applyNumberFormat="1" applyFont="1" applyFill="1" applyBorder="1" applyAlignment="1">
      <alignment horizontal="left"/>
    </xf>
    <xf numFmtId="39" fontId="20" fillId="4" borderId="13" xfId="1" applyNumberFormat="1" applyFont="1" applyFill="1" applyBorder="1" applyAlignment="1">
      <alignment horizontal="left"/>
    </xf>
    <xf numFmtId="0" fontId="7" fillId="0" borderId="0" xfId="0" applyFont="1"/>
    <xf numFmtId="0" fontId="25" fillId="6" borderId="29" xfId="0" applyFont="1" applyFill="1" applyBorder="1"/>
    <xf numFmtId="0" fontId="19" fillId="2" borderId="16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/>
    </xf>
    <xf numFmtId="0" fontId="25" fillId="6" borderId="28" xfId="0" applyFont="1" applyFill="1" applyBorder="1"/>
    <xf numFmtId="0" fontId="26" fillId="6" borderId="0" xfId="0" applyFont="1" applyFill="1" applyBorder="1"/>
    <xf numFmtId="0" fontId="26" fillId="6" borderId="14" xfId="0" applyFont="1" applyFill="1" applyBorder="1"/>
    <xf numFmtId="0" fontId="27" fillId="6" borderId="28" xfId="0" applyFont="1" applyFill="1" applyBorder="1"/>
    <xf numFmtId="0" fontId="19" fillId="6" borderId="28" xfId="0" applyFont="1" applyFill="1" applyBorder="1"/>
    <xf numFmtId="0" fontId="25" fillId="3" borderId="28" xfId="0" applyFont="1" applyFill="1" applyBorder="1"/>
    <xf numFmtId="0" fontId="28" fillId="3" borderId="0" xfId="0" applyFont="1" applyFill="1" applyBorder="1"/>
    <xf numFmtId="0" fontId="28" fillId="3" borderId="14" xfId="0" applyFont="1" applyFill="1" applyBorder="1"/>
    <xf numFmtId="0" fontId="25" fillId="7" borderId="28" xfId="0" applyFont="1" applyFill="1" applyBorder="1"/>
    <xf numFmtId="0" fontId="28" fillId="7" borderId="0" xfId="0" applyFont="1" applyFill="1" applyBorder="1"/>
    <xf numFmtId="0" fontId="19" fillId="6" borderId="30" xfId="0" applyFont="1" applyFill="1" applyBorder="1" applyAlignment="1">
      <alignment horizontal="justify" wrapText="1"/>
    </xf>
    <xf numFmtId="0" fontId="19" fillId="6" borderId="18" xfId="0" applyFont="1" applyFill="1" applyBorder="1" applyAlignment="1">
      <alignment horizontal="center" vertical="top" wrapText="1"/>
    </xf>
    <xf numFmtId="0" fontId="19" fillId="6" borderId="32" xfId="0" applyFont="1" applyFill="1" applyBorder="1" applyAlignment="1">
      <alignment horizontal="center" wrapText="1"/>
    </xf>
    <xf numFmtId="0" fontId="19" fillId="6" borderId="19" xfId="0" applyFont="1" applyFill="1" applyBorder="1" applyAlignment="1">
      <alignment horizontal="center" vertical="top" wrapText="1"/>
    </xf>
    <xf numFmtId="0" fontId="1" fillId="6" borderId="30" xfId="0" applyFont="1" applyFill="1" applyBorder="1" applyAlignment="1">
      <alignment horizontal="justify" wrapText="1"/>
    </xf>
    <xf numFmtId="0" fontId="1" fillId="6" borderId="35" xfId="0" applyFont="1" applyFill="1" applyBorder="1" applyAlignment="1">
      <alignment horizontal="justify" wrapText="1"/>
    </xf>
    <xf numFmtId="0" fontId="26" fillId="6" borderId="37" xfId="0" applyFont="1" applyFill="1" applyBorder="1" applyAlignment="1">
      <alignment wrapText="1"/>
    </xf>
    <xf numFmtId="0" fontId="1" fillId="6" borderId="32" xfId="0" applyFont="1" applyFill="1" applyBorder="1" applyAlignment="1">
      <alignment horizontal="justify" vertical="center" wrapText="1"/>
    </xf>
    <xf numFmtId="0" fontId="28" fillId="2" borderId="23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justify" vertical="center" wrapText="1"/>
    </xf>
    <xf numFmtId="0" fontId="1" fillId="6" borderId="24" xfId="0" applyFont="1" applyFill="1" applyBorder="1" applyAlignment="1">
      <alignment horizontal="center" vertical="center" wrapText="1"/>
    </xf>
    <xf numFmtId="4" fontId="0" fillId="2" borderId="26" xfId="0" applyNumberFormat="1" applyFill="1" applyBorder="1" applyAlignment="1">
      <alignment horizontal="center"/>
    </xf>
    <xf numFmtId="164" fontId="0" fillId="2" borderId="26" xfId="0" applyNumberFormat="1" applyFill="1" applyBorder="1" applyAlignment="1">
      <alignment horizontal="center"/>
    </xf>
    <xf numFmtId="165" fontId="0" fillId="2" borderId="26" xfId="0" applyNumberFormat="1" applyFill="1" applyBorder="1" applyAlignment="1">
      <alignment horizontal="center"/>
    </xf>
    <xf numFmtId="4" fontId="0" fillId="3" borderId="26" xfId="0" applyNumberFormat="1" applyFill="1" applyBorder="1" applyAlignment="1">
      <alignment horizontal="center"/>
    </xf>
    <xf numFmtId="164" fontId="0" fillId="3" borderId="26" xfId="0" applyNumberFormat="1" applyFill="1" applyBorder="1" applyAlignment="1">
      <alignment horizontal="center"/>
    </xf>
    <xf numFmtId="165" fontId="0" fillId="3" borderId="26" xfId="0" applyNumberFormat="1" applyFill="1" applyBorder="1" applyAlignment="1">
      <alignment horizontal="center"/>
    </xf>
    <xf numFmtId="4" fontId="0" fillId="5" borderId="26" xfId="0" applyNumberFormat="1" applyFill="1" applyBorder="1" applyAlignment="1">
      <alignment horizontal="center"/>
    </xf>
    <xf numFmtId="164" fontId="0" fillId="5" borderId="26" xfId="0" applyNumberFormat="1" applyFill="1" applyBorder="1" applyAlignment="1">
      <alignment horizontal="center"/>
    </xf>
    <xf numFmtId="165" fontId="0" fillId="5" borderId="26" xfId="0" applyNumberFormat="1" applyFill="1" applyBorder="1" applyAlignment="1">
      <alignment horizontal="center"/>
    </xf>
    <xf numFmtId="4" fontId="0" fillId="2" borderId="27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/>
    </xf>
    <xf numFmtId="165" fontId="0" fillId="2" borderId="27" xfId="0" applyNumberFormat="1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4" fontId="0" fillId="2" borderId="0" xfId="0" applyNumberFormat="1" applyFill="1" applyBorder="1" applyAlignment="1">
      <alignment horizontal="right"/>
    </xf>
    <xf numFmtId="4" fontId="0" fillId="2" borderId="5" xfId="0" applyNumberForma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23" fillId="4" borderId="16" xfId="0" applyFont="1" applyFill="1" applyBorder="1"/>
    <xf numFmtId="0" fontId="20" fillId="4" borderId="16" xfId="0" applyFont="1" applyFill="1" applyBorder="1"/>
    <xf numFmtId="0" fontId="20" fillId="4" borderId="16" xfId="0" applyFont="1" applyFill="1" applyBorder="1" applyAlignment="1">
      <alignment horizontal="center"/>
    </xf>
    <xf numFmtId="0" fontId="20" fillId="4" borderId="18" xfId="0" applyFont="1" applyFill="1" applyBorder="1"/>
    <xf numFmtId="0" fontId="23" fillId="4" borderId="15" xfId="0" applyFont="1" applyFill="1" applyBorder="1"/>
    <xf numFmtId="0" fontId="20" fillId="4" borderId="15" xfId="0" applyFont="1" applyFill="1" applyBorder="1" applyAlignment="1">
      <alignment horizontal="center"/>
    </xf>
    <xf numFmtId="0" fontId="20" fillId="4" borderId="19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indent="2"/>
    </xf>
    <xf numFmtId="0" fontId="20" fillId="4" borderId="10" xfId="0" applyFont="1" applyFill="1" applyBorder="1" applyAlignment="1">
      <alignment horizontal="center"/>
    </xf>
    <xf numFmtId="4" fontId="20" fillId="4" borderId="1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 wrapText="1"/>
    </xf>
    <xf numFmtId="0" fontId="29" fillId="4" borderId="19" xfId="0" applyFont="1" applyFill="1" applyBorder="1"/>
    <xf numFmtId="4" fontId="23" fillId="4" borderId="24" xfId="0" applyNumberFormat="1" applyFont="1" applyFill="1" applyBorder="1"/>
    <xf numFmtId="0" fontId="20" fillId="4" borderId="15" xfId="0" applyFont="1" applyFill="1" applyBorder="1" applyAlignment="1">
      <alignment horizontal="center" wrapText="1"/>
    </xf>
    <xf numFmtId="0" fontId="20" fillId="4" borderId="8" xfId="0" applyFont="1" applyFill="1" applyBorder="1"/>
    <xf numFmtId="0" fontId="20" fillId="4" borderId="9" xfId="0" applyFont="1" applyFill="1" applyBorder="1"/>
    <xf numFmtId="4" fontId="20" fillId="4" borderId="8" xfId="0" applyNumberFormat="1" applyFont="1" applyFill="1" applyBorder="1"/>
    <xf numFmtId="0" fontId="20" fillId="3" borderId="0" xfId="0" applyFont="1" applyFill="1" applyBorder="1"/>
    <xf numFmtId="0" fontId="20" fillId="4" borderId="7" xfId="0" applyFont="1" applyFill="1" applyBorder="1" applyAlignment="1">
      <alignment horizontal="center"/>
    </xf>
    <xf numFmtId="4" fontId="20" fillId="4" borderId="20" xfId="0" applyNumberFormat="1" applyFont="1" applyFill="1" applyBorder="1"/>
    <xf numFmtId="0" fontId="4" fillId="2" borderId="25" xfId="0" applyFont="1" applyFill="1" applyBorder="1" applyAlignment="1">
      <alignment horizontal="center"/>
    </xf>
    <xf numFmtId="0" fontId="20" fillId="3" borderId="26" xfId="0" applyFont="1" applyFill="1" applyBorder="1"/>
    <xf numFmtId="4" fontId="0" fillId="2" borderId="25" xfId="0" applyNumberFormat="1" applyFill="1" applyBorder="1"/>
    <xf numFmtId="0" fontId="0" fillId="0" borderId="26" xfId="0" applyBorder="1"/>
    <xf numFmtId="0" fontId="0" fillId="0" borderId="27" xfId="0" applyBorder="1"/>
    <xf numFmtId="0" fontId="20" fillId="4" borderId="10" xfId="0" applyFont="1" applyFill="1" applyBorder="1"/>
    <xf numFmtId="0" fontId="20" fillId="4" borderId="24" xfId="0" applyFont="1" applyFill="1" applyBorder="1"/>
    <xf numFmtId="0" fontId="30" fillId="2" borderId="0" xfId="0" applyFont="1" applyFill="1" applyBorder="1"/>
    <xf numFmtId="0" fontId="0" fillId="2" borderId="29" xfId="0" applyFill="1" applyBorder="1"/>
    <xf numFmtId="0" fontId="0" fillId="2" borderId="18" xfId="0" applyFill="1" applyBorder="1"/>
    <xf numFmtId="0" fontId="4" fillId="2" borderId="28" xfId="0" applyFont="1" applyFill="1" applyBorder="1"/>
    <xf numFmtId="0" fontId="4" fillId="2" borderId="28" xfId="0" applyFont="1" applyFill="1" applyBorder="1" applyAlignment="1">
      <alignment horizontal="left"/>
    </xf>
    <xf numFmtId="0" fontId="4" fillId="2" borderId="28" xfId="0" quotePrefix="1" applyFont="1" applyFill="1" applyBorder="1" applyAlignment="1">
      <alignment horizontal="left"/>
    </xf>
    <xf numFmtId="0" fontId="20" fillId="4" borderId="42" xfId="0" applyFont="1" applyFill="1" applyBorder="1"/>
    <xf numFmtId="0" fontId="20" fillId="4" borderId="40" xfId="0" applyFont="1" applyFill="1" applyBorder="1"/>
    <xf numFmtId="0" fontId="20" fillId="4" borderId="43" xfId="0" applyFont="1" applyFill="1" applyBorder="1"/>
    <xf numFmtId="0" fontId="20" fillId="4" borderId="38" xfId="0" applyFont="1" applyFill="1" applyBorder="1" applyAlignment="1">
      <alignment horizontal="center"/>
    </xf>
    <xf numFmtId="0" fontId="0" fillId="2" borderId="28" xfId="0" applyFill="1" applyBorder="1"/>
    <xf numFmtId="0" fontId="4" fillId="2" borderId="14" xfId="0" applyFont="1" applyFill="1" applyBorder="1" applyAlignment="1">
      <alignment horizontal="center"/>
    </xf>
    <xf numFmtId="0" fontId="15" fillId="2" borderId="28" xfId="0" applyFont="1" applyFill="1" applyBorder="1" applyAlignment="1">
      <alignment horizontal="justify"/>
    </xf>
    <xf numFmtId="0" fontId="16" fillId="2" borderId="28" xfId="0" applyFont="1" applyFill="1" applyBorder="1" applyAlignment="1">
      <alignment horizontal="justify"/>
    </xf>
    <xf numFmtId="0" fontId="20" fillId="4" borderId="39" xfId="0" applyFont="1" applyFill="1" applyBorder="1"/>
    <xf numFmtId="4" fontId="20" fillId="4" borderId="40" xfId="0" applyNumberFormat="1" applyFont="1" applyFill="1" applyBorder="1"/>
    <xf numFmtId="0" fontId="15" fillId="2" borderId="28" xfId="0" applyFont="1" applyFill="1" applyBorder="1" applyAlignment="1">
      <alignment horizontal="left"/>
    </xf>
    <xf numFmtId="0" fontId="16" fillId="2" borderId="28" xfId="0" applyFont="1" applyFill="1" applyBorder="1" applyAlignment="1">
      <alignment horizontal="left" indent="2"/>
    </xf>
    <xf numFmtId="0" fontId="20" fillId="3" borderId="14" xfId="0" applyFont="1" applyFill="1" applyBorder="1"/>
    <xf numFmtId="0" fontId="0" fillId="0" borderId="14" xfId="0" applyBorder="1"/>
    <xf numFmtId="0" fontId="16" fillId="2" borderId="28" xfId="0" applyFont="1" applyFill="1" applyBorder="1" applyAlignment="1">
      <alignment horizontal="left"/>
    </xf>
    <xf numFmtId="0" fontId="20" fillId="4" borderId="44" xfId="0" applyFont="1" applyFill="1" applyBorder="1"/>
    <xf numFmtId="4" fontId="20" fillId="4" borderId="45" xfId="0" applyNumberFormat="1" applyFont="1" applyFill="1" applyBorder="1"/>
    <xf numFmtId="0" fontId="20" fillId="4" borderId="22" xfId="0" applyFont="1" applyFill="1" applyBorder="1" applyAlignment="1">
      <alignment horizontal="center"/>
    </xf>
    <xf numFmtId="0" fontId="23" fillId="4" borderId="37" xfId="0" applyFont="1" applyFill="1" applyBorder="1"/>
    <xf numFmtId="0" fontId="16" fillId="2" borderId="28" xfId="0" applyFont="1" applyFill="1" applyBorder="1" applyAlignment="1">
      <alignment horizontal="left" indent="1"/>
    </xf>
    <xf numFmtId="0" fontId="31" fillId="4" borderId="46" xfId="0" applyFont="1" applyFill="1" applyBorder="1" applyAlignment="1">
      <alignment horizontal="justify"/>
    </xf>
    <xf numFmtId="0" fontId="31" fillId="4" borderId="47" xfId="0" applyFont="1" applyFill="1" applyBorder="1" applyAlignment="1">
      <alignment horizontal="justify"/>
    </xf>
    <xf numFmtId="4" fontId="20" fillId="4" borderId="14" xfId="0" applyNumberFormat="1" applyFont="1" applyFill="1" applyBorder="1" applyAlignment="1">
      <alignment horizontal="center"/>
    </xf>
    <xf numFmtId="4" fontId="23" fillId="4" borderId="38" xfId="0" applyNumberFormat="1" applyFont="1" applyFill="1" applyBorder="1"/>
    <xf numFmtId="4" fontId="23" fillId="4" borderId="45" xfId="0" applyNumberFormat="1" applyFont="1" applyFill="1" applyBorder="1"/>
    <xf numFmtId="0" fontId="20" fillId="4" borderId="10" xfId="0" applyFont="1" applyFill="1" applyBorder="1" applyAlignment="1">
      <alignment horizontal="center"/>
    </xf>
    <xf numFmtId="0" fontId="20" fillId="4" borderId="11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7" fillId="2" borderId="1" xfId="0" applyFont="1" applyFill="1" applyBorder="1" applyAlignment="1">
      <alignment horizontal="left" indent="1"/>
    </xf>
    <xf numFmtId="0" fontId="20" fillId="4" borderId="1" xfId="0" applyFont="1" applyFill="1" applyBorder="1" applyAlignment="1">
      <alignment horizontal="center" vertical="center" wrapText="1"/>
    </xf>
    <xf numFmtId="0" fontId="0" fillId="2" borderId="24" xfId="0" applyFill="1" applyBorder="1"/>
    <xf numFmtId="49" fontId="32" fillId="2" borderId="0" xfId="0" applyNumberFormat="1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20" fillId="4" borderId="1" xfId="0" applyFont="1" applyFill="1" applyBorder="1" applyAlignment="1">
      <alignment horizontal="center" wrapText="1"/>
    </xf>
    <xf numFmtId="0" fontId="20" fillId="4" borderId="12" xfId="0" applyFont="1" applyFill="1" applyBorder="1" applyAlignment="1"/>
    <xf numFmtId="0" fontId="8" fillId="2" borderId="0" xfId="0" applyFont="1" applyFill="1" applyBorder="1"/>
    <xf numFmtId="0" fontId="4" fillId="2" borderId="24" xfId="0" applyFont="1" applyFill="1" applyBorder="1"/>
    <xf numFmtId="0" fontId="0" fillId="2" borderId="5" xfId="0" applyFill="1" applyBorder="1" applyAlignment="1">
      <alignment horizontal="right"/>
    </xf>
    <xf numFmtId="39" fontId="0" fillId="2" borderId="35" xfId="1" applyNumberFormat="1" applyFont="1" applyFill="1" applyBorder="1"/>
    <xf numFmtId="4" fontId="0" fillId="2" borderId="35" xfId="0" applyNumberFormat="1" applyFill="1" applyBorder="1"/>
    <xf numFmtId="0" fontId="20" fillId="4" borderId="7" xfId="0" applyFont="1" applyFill="1" applyBorder="1"/>
    <xf numFmtId="4" fontId="20" fillId="3" borderId="0" xfId="0" applyNumberFormat="1" applyFont="1" applyFill="1" applyBorder="1"/>
    <xf numFmtId="4" fontId="20" fillId="4" borderId="13" xfId="0" applyNumberFormat="1" applyFont="1" applyFill="1" applyBorder="1"/>
    <xf numFmtId="0" fontId="33" fillId="2" borderId="0" xfId="0" applyFont="1" applyFill="1" applyAlignment="1">
      <alignment horizontal="justify"/>
    </xf>
    <xf numFmtId="0" fontId="33" fillId="2" borderId="0" xfId="0" applyFont="1" applyFill="1" applyAlignment="1">
      <alignment horizontal="left" indent="2"/>
    </xf>
    <xf numFmtId="0" fontId="12" fillId="2" borderId="0" xfId="0" applyFont="1" applyFill="1" applyBorder="1"/>
    <xf numFmtId="0" fontId="34" fillId="4" borderId="1" xfId="0" applyFont="1" applyFill="1" applyBorder="1" applyAlignment="1">
      <alignment wrapText="1"/>
    </xf>
    <xf numFmtId="0" fontId="34" fillId="4" borderId="10" xfId="0" applyFont="1" applyFill="1" applyBorder="1"/>
    <xf numFmtId="0" fontId="34" fillId="4" borderId="8" xfId="0" applyFont="1" applyFill="1" applyBorder="1" applyAlignment="1">
      <alignment horizontal="center"/>
    </xf>
    <xf numFmtId="0" fontId="12" fillId="2" borderId="24" xfId="0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12" fillId="2" borderId="0" xfId="0" applyFont="1" applyFill="1" applyBorder="1" applyAlignment="1">
      <alignment horizontal="left" indent="1"/>
    </xf>
    <xf numFmtId="0" fontId="34" fillId="4" borderId="1" xfId="0" applyFont="1" applyFill="1" applyBorder="1"/>
    <xf numFmtId="0" fontId="34" fillId="4" borderId="13" xfId="0" applyFont="1" applyFill="1" applyBorder="1" applyAlignment="1">
      <alignment wrapText="1"/>
    </xf>
    <xf numFmtId="0" fontId="11" fillId="2" borderId="25" xfId="0" applyFont="1" applyFill="1" applyBorder="1"/>
    <xf numFmtId="0" fontId="11" fillId="3" borderId="16" xfId="0" applyFont="1" applyFill="1" applyBorder="1"/>
    <xf numFmtId="0" fontId="11" fillId="3" borderId="18" xfId="0" applyFont="1" applyFill="1" applyBorder="1"/>
    <xf numFmtId="168" fontId="11" fillId="2" borderId="48" xfId="0" quotePrefix="1" applyNumberFormat="1" applyFont="1" applyFill="1" applyBorder="1" applyAlignment="1">
      <alignment horizontal="center"/>
    </xf>
    <xf numFmtId="0" fontId="11" fillId="2" borderId="26" xfId="0" applyFont="1" applyFill="1" applyBorder="1"/>
    <xf numFmtId="165" fontId="11" fillId="3" borderId="0" xfId="1" applyNumberFormat="1" applyFont="1" applyFill="1" applyBorder="1"/>
    <xf numFmtId="165" fontId="11" fillId="3" borderId="14" xfId="1" applyNumberFormat="1" applyFont="1" applyFill="1" applyBorder="1"/>
    <xf numFmtId="168" fontId="11" fillId="2" borderId="48" xfId="0" applyNumberFormat="1" applyFont="1" applyFill="1" applyBorder="1"/>
    <xf numFmtId="0" fontId="11" fillId="3" borderId="0" xfId="0" applyFont="1" applyFill="1" applyBorder="1"/>
    <xf numFmtId="0" fontId="11" fillId="3" borderId="14" xfId="0" applyFont="1" applyFill="1" applyBorder="1"/>
    <xf numFmtId="0" fontId="12" fillId="0" borderId="0" xfId="0" applyFont="1" applyBorder="1"/>
    <xf numFmtId="0" fontId="12" fillId="0" borderId="14" xfId="0" applyFont="1" applyBorder="1"/>
    <xf numFmtId="0" fontId="12" fillId="2" borderId="48" xfId="0" applyFont="1" applyFill="1" applyBorder="1"/>
    <xf numFmtId="165" fontId="12" fillId="3" borderId="0" xfId="1" applyNumberFormat="1" applyFont="1" applyFill="1" applyBorder="1"/>
    <xf numFmtId="165" fontId="12" fillId="3" borderId="14" xfId="1" applyNumberFormat="1" applyFont="1" applyFill="1" applyBorder="1"/>
    <xf numFmtId="0" fontId="12" fillId="2" borderId="48" xfId="0" applyFont="1" applyFill="1" applyBorder="1" applyAlignment="1">
      <alignment horizontal="center"/>
    </xf>
    <xf numFmtId="0" fontId="12" fillId="2" borderId="26" xfId="0" applyFont="1" applyFill="1" applyBorder="1"/>
    <xf numFmtId="0" fontId="12" fillId="2" borderId="26" xfId="0" applyFont="1" applyFill="1" applyBorder="1" applyAlignment="1">
      <alignment horizontal="left" indent="1"/>
    </xf>
    <xf numFmtId="0" fontId="12" fillId="7" borderId="24" xfId="0" applyFont="1" applyFill="1" applyBorder="1"/>
    <xf numFmtId="0" fontId="12" fillId="7" borderId="48" xfId="0" applyFont="1" applyFill="1" applyBorder="1" applyAlignment="1">
      <alignment horizontal="center"/>
    </xf>
    <xf numFmtId="0" fontId="12" fillId="7" borderId="26" xfId="0" applyFont="1" applyFill="1" applyBorder="1"/>
    <xf numFmtId="0" fontId="12" fillId="7" borderId="0" xfId="0" applyFont="1" applyFill="1" applyBorder="1"/>
    <xf numFmtId="165" fontId="12" fillId="7" borderId="0" xfId="1" applyNumberFormat="1" applyFont="1" applyFill="1" applyBorder="1"/>
    <xf numFmtId="165" fontId="12" fillId="7" borderId="14" xfId="1" applyNumberFormat="1" applyFont="1" applyFill="1" applyBorder="1"/>
    <xf numFmtId="165" fontId="12" fillId="2" borderId="0" xfId="1" applyNumberFormat="1" applyFont="1" applyFill="1" applyBorder="1"/>
    <xf numFmtId="165" fontId="12" fillId="2" borderId="14" xfId="1" applyNumberFormat="1" applyFont="1" applyFill="1" applyBorder="1"/>
    <xf numFmtId="0" fontId="12" fillId="2" borderId="27" xfId="0" applyFont="1" applyFill="1" applyBorder="1"/>
    <xf numFmtId="0" fontId="12" fillId="2" borderId="15" xfId="0" applyFont="1" applyFill="1" applyBorder="1"/>
    <xf numFmtId="165" fontId="12" fillId="2" borderId="15" xfId="1" applyNumberFormat="1" applyFont="1" applyFill="1" applyBorder="1"/>
    <xf numFmtId="165" fontId="12" fillId="2" borderId="19" xfId="1" applyNumberFormat="1" applyFont="1" applyFill="1" applyBorder="1"/>
    <xf numFmtId="0" fontId="34" fillId="4" borderId="24" xfId="0" applyFont="1" applyFill="1" applyBorder="1" applyAlignment="1">
      <alignment horizontal="left" indent="2"/>
    </xf>
    <xf numFmtId="0" fontId="34" fillId="4" borderId="27" xfId="0" applyFont="1" applyFill="1" applyBorder="1"/>
    <xf numFmtId="165" fontId="34" fillId="4" borderId="27" xfId="1" applyNumberFormat="1" applyFont="1" applyFill="1" applyBorder="1"/>
    <xf numFmtId="0" fontId="34" fillId="4" borderId="25" xfId="0" applyFont="1" applyFill="1" applyBorder="1"/>
    <xf numFmtId="0" fontId="12" fillId="2" borderId="29" xfId="0" applyFont="1" applyFill="1" applyBorder="1"/>
    <xf numFmtId="0" fontId="12" fillId="2" borderId="18" xfId="0" applyFont="1" applyFill="1" applyBorder="1"/>
    <xf numFmtId="0" fontId="12" fillId="2" borderId="16" xfId="0" applyFont="1" applyFill="1" applyBorder="1"/>
    <xf numFmtId="0" fontId="12" fillId="2" borderId="28" xfId="0" applyFont="1" applyFill="1" applyBorder="1"/>
    <xf numFmtId="0" fontId="12" fillId="2" borderId="14" xfId="0" applyFont="1" applyFill="1" applyBorder="1"/>
    <xf numFmtId="0" fontId="12" fillId="2" borderId="49" xfId="0" applyFont="1" applyFill="1" applyBorder="1"/>
    <xf numFmtId="0" fontId="12" fillId="2" borderId="19" xfId="0" applyFont="1" applyFill="1" applyBorder="1"/>
    <xf numFmtId="0" fontId="34" fillId="4" borderId="27" xfId="0" applyFont="1" applyFill="1" applyBorder="1" applyAlignment="1">
      <alignment horizontal="center"/>
    </xf>
    <xf numFmtId="0" fontId="35" fillId="3" borderId="24" xfId="0" applyFont="1" applyFill="1" applyBorder="1" applyAlignment="1">
      <alignment horizontal="justify" vertical="top" wrapText="1"/>
    </xf>
    <xf numFmtId="0" fontId="35" fillId="3" borderId="24" xfId="0" applyFont="1" applyFill="1" applyBorder="1"/>
    <xf numFmtId="0" fontId="34" fillId="4" borderId="24" xfId="0" applyFont="1" applyFill="1" applyBorder="1" applyAlignment="1">
      <alignment horizontal="left" indent="1"/>
    </xf>
    <xf numFmtId="0" fontId="34" fillId="4" borderId="24" xfId="0" applyFont="1" applyFill="1" applyBorder="1"/>
    <xf numFmtId="165" fontId="34" fillId="4" borderId="24" xfId="0" applyNumberFormat="1" applyFont="1" applyFill="1" applyBorder="1" applyAlignment="1">
      <alignment horizontal="center"/>
    </xf>
    <xf numFmtId="0" fontId="23" fillId="4" borderId="28" xfId="0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3" fillId="4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quotePrefix="1" applyFont="1" applyFill="1" applyBorder="1" applyAlignment="1">
      <alignment horizontal="center"/>
    </xf>
    <xf numFmtId="0" fontId="24" fillId="4" borderId="29" xfId="0" applyFont="1" applyFill="1" applyBorder="1" applyAlignment="1">
      <alignment horizontal="center"/>
    </xf>
    <xf numFmtId="0" fontId="24" fillId="4" borderId="16" xfId="0" applyFont="1" applyFill="1" applyBorder="1" applyAlignment="1">
      <alignment horizontal="center"/>
    </xf>
    <xf numFmtId="0" fontId="24" fillId="4" borderId="18" xfId="0" applyFont="1" applyFill="1" applyBorder="1" applyAlignment="1">
      <alignment horizontal="center"/>
    </xf>
    <xf numFmtId="0" fontId="19" fillId="6" borderId="31" xfId="0" applyFont="1" applyFill="1" applyBorder="1" applyAlignment="1">
      <alignment horizontal="center" wrapText="1"/>
    </xf>
    <xf numFmtId="0" fontId="19" fillId="6" borderId="33" xfId="0" applyFont="1" applyFill="1" applyBorder="1" applyAlignment="1">
      <alignment horizontal="center" wrapText="1"/>
    </xf>
    <xf numFmtId="0" fontId="1" fillId="6" borderId="39" xfId="0" applyFont="1" applyFill="1" applyBorder="1" applyAlignment="1">
      <alignment horizontal="justify" vertical="center" wrapText="1"/>
    </xf>
    <xf numFmtId="0" fontId="1" fillId="6" borderId="35" xfId="0" applyFont="1" applyFill="1" applyBorder="1" applyAlignment="1">
      <alignment horizontal="justify" vertical="center" wrapText="1"/>
    </xf>
    <xf numFmtId="0" fontId="1" fillId="6" borderId="37" xfId="0" applyFont="1" applyFill="1" applyBorder="1" applyAlignment="1">
      <alignment horizontal="justify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 vertical="center" wrapText="1"/>
    </xf>
    <xf numFmtId="0" fontId="1" fillId="6" borderId="36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20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center"/>
    </xf>
    <xf numFmtId="0" fontId="20" fillId="4" borderId="11" xfId="0" applyFont="1" applyFill="1" applyBorder="1" applyAlignment="1">
      <alignment horizontal="center"/>
    </xf>
    <xf numFmtId="0" fontId="20" fillId="4" borderId="20" xfId="0" applyFont="1" applyFill="1" applyBorder="1" applyAlignment="1">
      <alignment horizontal="center" wrapText="1"/>
    </xf>
    <xf numFmtId="0" fontId="11" fillId="2" borderId="1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4" xfId="0" quotePrefix="1" applyFont="1" applyFill="1" applyBorder="1" applyAlignment="1">
      <alignment horizontal="center"/>
    </xf>
    <xf numFmtId="0" fontId="11" fillId="2" borderId="0" xfId="0" quotePrefix="1" applyFont="1" applyFill="1" applyBorder="1" applyAlignment="1">
      <alignment horizontal="center"/>
    </xf>
    <xf numFmtId="0" fontId="11" fillId="2" borderId="5" xfId="0" quotePrefix="1" applyFont="1" applyFill="1" applyBorder="1" applyAlignment="1">
      <alignment horizontal="center"/>
    </xf>
    <xf numFmtId="0" fontId="11" fillId="2" borderId="6" xfId="0" quotePrefix="1" applyFont="1" applyFill="1" applyBorder="1" applyAlignment="1">
      <alignment horizontal="center"/>
    </xf>
    <xf numFmtId="0" fontId="11" fillId="2" borderId="2" xfId="0" quotePrefix="1" applyFont="1" applyFill="1" applyBorder="1" applyAlignment="1">
      <alignment horizontal="center"/>
    </xf>
    <xf numFmtId="0" fontId="11" fillId="2" borderId="3" xfId="0" quotePrefix="1" applyFont="1" applyFill="1" applyBorder="1" applyAlignment="1">
      <alignment horizontal="center"/>
    </xf>
    <xf numFmtId="0" fontId="20" fillId="4" borderId="41" xfId="0" applyFont="1" applyFill="1" applyBorder="1" applyAlignment="1">
      <alignment horizontal="center" wrapText="1"/>
    </xf>
    <xf numFmtId="0" fontId="20" fillId="4" borderId="26" xfId="0" applyFont="1" applyFill="1" applyBorder="1" applyAlignment="1">
      <alignment horizontal="center" wrapText="1"/>
    </xf>
    <xf numFmtId="0" fontId="15" fillId="2" borderId="28" xfId="0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20" fillId="4" borderId="39" xfId="0" applyFont="1" applyFill="1" applyBorder="1" applyAlignment="1">
      <alignment horizontal="center" wrapText="1"/>
    </xf>
    <xf numFmtId="0" fontId="20" fillId="4" borderId="35" xfId="0" applyFont="1" applyFill="1" applyBorder="1" applyAlignment="1">
      <alignment horizontal="center" wrapText="1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9"/>
  <sheetViews>
    <sheetView topLeftCell="A31" zoomScaleNormal="100" workbookViewId="0">
      <selection activeCell="E42" sqref="E42"/>
    </sheetView>
  </sheetViews>
  <sheetFormatPr baseColWidth="10" defaultRowHeight="12.75"/>
  <cols>
    <col min="1" max="1" width="8" customWidth="1"/>
    <col min="2" max="2" width="8.140625" bestFit="1" customWidth="1"/>
    <col min="3" max="3" width="9.28515625" customWidth="1"/>
    <col min="4" max="4" width="55.42578125" customWidth="1"/>
    <col min="5" max="8" width="17.5703125" bestFit="1" customWidth="1"/>
  </cols>
  <sheetData>
    <row r="1" spans="1:15" ht="15.75">
      <c r="A1" s="5"/>
      <c r="B1" s="5"/>
      <c r="C1" s="5"/>
      <c r="D1" s="98" t="s">
        <v>415</v>
      </c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5.75">
      <c r="A2" s="5"/>
      <c r="B2" s="5"/>
      <c r="C2" s="302" t="s">
        <v>20</v>
      </c>
      <c r="D2" s="302"/>
      <c r="E2" s="302"/>
      <c r="F2" s="302"/>
      <c r="G2" s="302"/>
      <c r="H2" s="302"/>
      <c r="I2" s="5"/>
      <c r="J2" s="5"/>
      <c r="K2" s="5"/>
      <c r="L2" s="5"/>
      <c r="M2" s="5"/>
      <c r="N2" s="5"/>
      <c r="O2" s="5"/>
    </row>
    <row r="3" spans="1:15" ht="15.75">
      <c r="A3" s="5"/>
      <c r="B3" s="5"/>
      <c r="C3" s="302" t="s">
        <v>81</v>
      </c>
      <c r="D3" s="302"/>
      <c r="E3" s="302"/>
      <c r="F3" s="302"/>
      <c r="G3" s="302"/>
      <c r="H3" s="302"/>
      <c r="I3" s="5"/>
      <c r="J3" s="5"/>
      <c r="K3" s="5"/>
      <c r="L3" s="5"/>
      <c r="M3" s="5"/>
      <c r="N3" s="5"/>
      <c r="O3" s="5"/>
    </row>
    <row r="4" spans="1:15" ht="15.75">
      <c r="A4" s="5"/>
      <c r="B4" s="5"/>
      <c r="C4" s="303" t="s">
        <v>21</v>
      </c>
      <c r="D4" s="302"/>
      <c r="E4" s="302"/>
      <c r="F4" s="302"/>
      <c r="G4" s="302"/>
      <c r="H4" s="302"/>
      <c r="I4" s="5"/>
      <c r="J4" s="5"/>
      <c r="K4" s="5"/>
      <c r="L4" s="5"/>
      <c r="M4" s="5"/>
      <c r="N4" s="5"/>
      <c r="O4" s="5"/>
    </row>
    <row r="5" spans="1:15" ht="15.75">
      <c r="A5" s="5"/>
      <c r="B5" s="5"/>
      <c r="C5" s="302" t="s">
        <v>456</v>
      </c>
      <c r="D5" s="302"/>
      <c r="E5" s="302"/>
      <c r="F5" s="302"/>
      <c r="G5" s="302"/>
      <c r="H5" s="302"/>
      <c r="I5" s="5"/>
      <c r="J5" s="5"/>
      <c r="K5" s="5"/>
      <c r="L5" s="5"/>
      <c r="M5" s="5"/>
      <c r="N5" s="5"/>
      <c r="O5" s="5"/>
    </row>
    <row r="6" spans="1:15" ht="15.75">
      <c r="A6" s="5"/>
      <c r="B6" s="5"/>
      <c r="C6" s="302"/>
      <c r="D6" s="302"/>
      <c r="E6" s="302"/>
      <c r="F6" s="302"/>
      <c r="G6" s="302"/>
      <c r="H6" s="302"/>
      <c r="I6" s="5"/>
      <c r="J6" s="5"/>
      <c r="K6" s="5"/>
      <c r="L6" s="5"/>
      <c r="M6" s="5"/>
      <c r="N6" s="5"/>
      <c r="O6" s="5"/>
    </row>
    <row r="7" spans="1:15" ht="15.75">
      <c r="A7" s="5"/>
      <c r="B7" s="5"/>
      <c r="C7" s="5"/>
      <c r="D7" s="98" t="s">
        <v>416</v>
      </c>
      <c r="E7" s="7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ht="16.5" thickBot="1">
      <c r="A8" s="5"/>
      <c r="B8" s="5"/>
      <c r="C8" s="5"/>
      <c r="D8" s="50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30" customHeight="1" thickBot="1">
      <c r="A9" s="5"/>
      <c r="B9" s="225" t="s">
        <v>483</v>
      </c>
      <c r="C9" s="99"/>
      <c r="D9" s="99" t="s">
        <v>68</v>
      </c>
      <c r="E9" s="102" t="s">
        <v>77</v>
      </c>
      <c r="F9" s="100" t="s">
        <v>78</v>
      </c>
      <c r="G9" s="102" t="s">
        <v>79</v>
      </c>
      <c r="H9" s="100" t="s">
        <v>80</v>
      </c>
      <c r="I9" s="5"/>
      <c r="J9" s="5"/>
      <c r="K9" s="5"/>
      <c r="L9" s="5"/>
      <c r="M9" s="5"/>
      <c r="N9" s="5"/>
      <c r="O9" s="5"/>
    </row>
    <row r="10" spans="1:15">
      <c r="A10" s="5"/>
      <c r="B10" s="226"/>
      <c r="C10" s="28"/>
      <c r="D10" s="28"/>
      <c r="E10" s="103"/>
      <c r="F10" s="28"/>
      <c r="G10" s="103"/>
      <c r="H10" s="29"/>
      <c r="I10" s="5"/>
      <c r="J10" s="5"/>
      <c r="K10" s="5"/>
      <c r="L10" s="5"/>
      <c r="M10" s="5"/>
      <c r="N10" s="5"/>
      <c r="O10" s="5"/>
    </row>
    <row r="11" spans="1:15">
      <c r="A11" s="5"/>
      <c r="B11" s="226"/>
      <c r="C11" s="220" t="s">
        <v>67</v>
      </c>
      <c r="D11" s="7" t="s">
        <v>204</v>
      </c>
      <c r="E11" s="104"/>
      <c r="F11" s="5"/>
      <c r="G11" s="104"/>
      <c r="H11" s="6"/>
      <c r="I11" s="5"/>
      <c r="J11" s="5"/>
      <c r="K11" s="5"/>
      <c r="L11" s="5"/>
      <c r="M11" s="5"/>
      <c r="N11" s="5"/>
      <c r="O11" s="5"/>
    </row>
    <row r="12" spans="1:15">
      <c r="A12" s="5"/>
      <c r="B12" s="226"/>
      <c r="C12" s="5"/>
      <c r="D12" s="7"/>
      <c r="E12" s="104"/>
      <c r="F12" s="5"/>
      <c r="G12" s="104"/>
      <c r="H12" s="6"/>
      <c r="I12" s="5"/>
      <c r="J12" s="5"/>
      <c r="K12" s="5"/>
      <c r="L12" s="5"/>
      <c r="M12" s="5"/>
      <c r="N12" s="5"/>
      <c r="O12" s="5"/>
    </row>
    <row r="13" spans="1:15">
      <c r="A13" s="5"/>
      <c r="B13" s="226">
        <v>1</v>
      </c>
      <c r="C13" s="13"/>
      <c r="D13" s="5" t="s">
        <v>90</v>
      </c>
      <c r="E13" s="105"/>
      <c r="F13" s="94"/>
      <c r="G13" s="105"/>
      <c r="H13" s="95"/>
      <c r="I13" s="5"/>
      <c r="J13" s="5"/>
      <c r="K13" s="5"/>
      <c r="L13" s="5"/>
      <c r="M13" s="5"/>
      <c r="N13" s="5"/>
      <c r="O13" s="5"/>
    </row>
    <row r="14" spans="1:15">
      <c r="A14" s="5"/>
      <c r="B14" s="226">
        <v>2</v>
      </c>
      <c r="C14" s="13" t="s">
        <v>51</v>
      </c>
      <c r="D14" s="5" t="s">
        <v>86</v>
      </c>
      <c r="E14" s="105"/>
      <c r="F14" s="94"/>
      <c r="G14" s="105"/>
      <c r="H14" s="95"/>
      <c r="I14" s="5"/>
      <c r="J14" s="5"/>
      <c r="K14" s="5"/>
      <c r="L14" s="5"/>
      <c r="M14" s="5"/>
      <c r="N14" s="5"/>
      <c r="O14" s="5"/>
    </row>
    <row r="15" spans="1:15">
      <c r="A15" s="5"/>
      <c r="B15" s="226">
        <v>3</v>
      </c>
      <c r="C15" s="13" t="s">
        <v>52</v>
      </c>
      <c r="D15" s="5" t="s">
        <v>56</v>
      </c>
      <c r="E15" s="109">
        <f>E16+E17</f>
        <v>0</v>
      </c>
      <c r="F15" s="109">
        <f>F16+F17</f>
        <v>0</v>
      </c>
      <c r="G15" s="109">
        <f>G16+G17</f>
        <v>0</v>
      </c>
      <c r="H15" s="235">
        <f>H16+H17</f>
        <v>0</v>
      </c>
      <c r="I15" s="5"/>
      <c r="J15" s="5"/>
      <c r="K15" s="5"/>
      <c r="L15" s="5"/>
      <c r="M15" s="5"/>
      <c r="N15" s="5"/>
      <c r="O15" s="5"/>
    </row>
    <row r="16" spans="1:15">
      <c r="A16" s="5"/>
      <c r="B16" s="226">
        <v>4</v>
      </c>
      <c r="C16" s="13"/>
      <c r="D16" s="25" t="s">
        <v>57</v>
      </c>
      <c r="E16" s="109"/>
      <c r="F16" s="109"/>
      <c r="G16" s="109"/>
      <c r="H16" s="235"/>
      <c r="I16" s="5"/>
      <c r="J16" s="5"/>
      <c r="K16" s="5"/>
      <c r="L16" s="5"/>
      <c r="M16" s="5"/>
      <c r="N16" s="5"/>
      <c r="O16" s="5"/>
    </row>
    <row r="17" spans="1:15">
      <c r="A17" s="5"/>
      <c r="B17" s="226">
        <v>5</v>
      </c>
      <c r="C17" s="13"/>
      <c r="D17" s="25" t="s">
        <v>58</v>
      </c>
      <c r="E17" s="109"/>
      <c r="F17" s="109"/>
      <c r="G17" s="109"/>
      <c r="H17" s="235"/>
      <c r="I17" s="5"/>
      <c r="J17" s="5"/>
      <c r="K17" s="5"/>
      <c r="L17" s="5"/>
      <c r="M17" s="5"/>
      <c r="N17" s="5"/>
      <c r="O17" s="5"/>
    </row>
    <row r="18" spans="1:15">
      <c r="A18" s="5"/>
      <c r="B18" s="226">
        <v>6</v>
      </c>
      <c r="C18" s="13" t="s">
        <v>52</v>
      </c>
      <c r="D18" s="5" t="s">
        <v>53</v>
      </c>
      <c r="E18" s="109">
        <f>E19+E20+E21</f>
        <v>0</v>
      </c>
      <c r="F18" s="109">
        <f>F19+F20+F21</f>
        <v>0</v>
      </c>
      <c r="G18" s="109">
        <f>G19+G20+G21</f>
        <v>0</v>
      </c>
      <c r="H18" s="235">
        <f>H19+H20+H21</f>
        <v>0</v>
      </c>
      <c r="I18" s="5"/>
      <c r="J18" s="5"/>
      <c r="K18" s="5"/>
      <c r="L18" s="5"/>
      <c r="M18" s="5"/>
      <c r="N18" s="5"/>
      <c r="O18" s="5"/>
    </row>
    <row r="19" spans="1:15">
      <c r="A19" s="5"/>
      <c r="B19" s="226">
        <v>7</v>
      </c>
      <c r="C19" s="13"/>
      <c r="D19" s="25" t="s">
        <v>59</v>
      </c>
      <c r="E19" s="109"/>
      <c r="F19" s="109"/>
      <c r="G19" s="109"/>
      <c r="H19" s="235"/>
      <c r="I19" s="5"/>
      <c r="J19" s="5"/>
      <c r="K19" s="5"/>
      <c r="L19" s="5"/>
      <c r="M19" s="5"/>
      <c r="N19" s="5"/>
      <c r="O19" s="5"/>
    </row>
    <row r="20" spans="1:15">
      <c r="A20" s="5"/>
      <c r="B20" s="226">
        <v>8</v>
      </c>
      <c r="C20" s="13"/>
      <c r="D20" s="25" t="s">
        <v>60</v>
      </c>
      <c r="E20" s="109"/>
      <c r="F20" s="109"/>
      <c r="G20" s="109"/>
      <c r="H20" s="235"/>
      <c r="I20" s="5"/>
      <c r="J20" s="5"/>
      <c r="K20" s="5"/>
      <c r="L20" s="5"/>
      <c r="M20" s="5"/>
      <c r="N20" s="5"/>
      <c r="O20" s="5"/>
    </row>
    <row r="21" spans="1:15">
      <c r="A21" s="5"/>
      <c r="B21" s="226">
        <v>9</v>
      </c>
      <c r="C21" s="13"/>
      <c r="D21" s="25" t="s">
        <v>61</v>
      </c>
      <c r="E21" s="109"/>
      <c r="F21" s="109"/>
      <c r="G21" s="109"/>
      <c r="H21" s="235"/>
      <c r="I21" s="5"/>
      <c r="J21" s="5"/>
      <c r="K21" s="5"/>
      <c r="L21" s="5"/>
      <c r="M21" s="5"/>
      <c r="N21" s="5"/>
      <c r="O21" s="5"/>
    </row>
    <row r="22" spans="1:15">
      <c r="A22" s="5"/>
      <c r="B22" s="226">
        <v>10</v>
      </c>
      <c r="C22" s="13" t="s">
        <v>52</v>
      </c>
      <c r="D22" s="5" t="s">
        <v>54</v>
      </c>
      <c r="E22" s="109">
        <f>E23+E24</f>
        <v>0</v>
      </c>
      <c r="F22" s="109">
        <f>F23+F24</f>
        <v>0</v>
      </c>
      <c r="G22" s="109">
        <f>G23+G24</f>
        <v>0</v>
      </c>
      <c r="H22" s="235">
        <f>H23+H24</f>
        <v>0</v>
      </c>
      <c r="I22" s="5"/>
      <c r="J22" s="5"/>
      <c r="K22" s="5"/>
      <c r="L22" s="5"/>
      <c r="M22" s="5"/>
      <c r="N22" s="5"/>
      <c r="O22" s="5"/>
    </row>
    <row r="23" spans="1:15">
      <c r="A23" s="5"/>
      <c r="B23" s="226">
        <v>11</v>
      </c>
      <c r="C23" s="13"/>
      <c r="D23" s="25" t="s">
        <v>62</v>
      </c>
      <c r="E23" s="109"/>
      <c r="F23" s="109"/>
      <c r="G23" s="109"/>
      <c r="H23" s="235"/>
      <c r="I23" s="5"/>
      <c r="J23" s="5"/>
      <c r="K23" s="5"/>
      <c r="L23" s="5"/>
      <c r="M23" s="5"/>
      <c r="N23" s="5"/>
      <c r="O23" s="5"/>
    </row>
    <row r="24" spans="1:15">
      <c r="A24" s="5"/>
      <c r="B24" s="226">
        <v>12</v>
      </c>
      <c r="C24" s="13"/>
      <c r="D24" s="25" t="s">
        <v>63</v>
      </c>
      <c r="E24" s="109"/>
      <c r="F24" s="109"/>
      <c r="G24" s="109"/>
      <c r="H24" s="235"/>
      <c r="I24" s="5"/>
      <c r="J24" s="5"/>
      <c r="K24" s="5"/>
      <c r="L24" s="5"/>
      <c r="M24" s="5"/>
      <c r="N24" s="5"/>
      <c r="O24" s="5"/>
    </row>
    <row r="25" spans="1:15">
      <c r="A25" s="5"/>
      <c r="B25" s="226">
        <v>13</v>
      </c>
      <c r="C25" s="13" t="s">
        <v>52</v>
      </c>
      <c r="D25" s="5" t="s">
        <v>64</v>
      </c>
      <c r="E25" s="109">
        <f>E26+E27</f>
        <v>0</v>
      </c>
      <c r="F25" s="109">
        <f>F26+F27</f>
        <v>0</v>
      </c>
      <c r="G25" s="109">
        <f>G26+G27</f>
        <v>0</v>
      </c>
      <c r="H25" s="235">
        <f>H26+H27</f>
        <v>0</v>
      </c>
      <c r="I25" s="5"/>
      <c r="J25" s="5"/>
      <c r="K25" s="5"/>
      <c r="L25" s="5"/>
      <c r="M25" s="5"/>
      <c r="N25" s="5"/>
      <c r="O25" s="5"/>
    </row>
    <row r="26" spans="1:15">
      <c r="A26" s="5"/>
      <c r="B26" s="226">
        <v>14</v>
      </c>
      <c r="C26" s="13"/>
      <c r="D26" s="25" t="s">
        <v>65</v>
      </c>
      <c r="E26" s="109"/>
      <c r="F26" s="110"/>
      <c r="G26" s="109"/>
      <c r="H26" s="111"/>
      <c r="I26" s="5"/>
      <c r="J26" s="5"/>
      <c r="K26" s="5"/>
      <c r="L26" s="5"/>
      <c r="M26" s="5"/>
      <c r="N26" s="5"/>
      <c r="O26" s="5"/>
    </row>
    <row r="27" spans="1:15">
      <c r="A27" s="5"/>
      <c r="B27" s="226">
        <v>15</v>
      </c>
      <c r="C27" s="13"/>
      <c r="D27" s="25" t="s">
        <v>66</v>
      </c>
      <c r="E27" s="109"/>
      <c r="F27" s="110"/>
      <c r="G27" s="109"/>
      <c r="H27" s="111"/>
      <c r="I27" s="5"/>
      <c r="J27" s="5"/>
      <c r="K27" s="5"/>
      <c r="L27" s="5"/>
      <c r="M27" s="5"/>
      <c r="N27" s="5"/>
      <c r="O27" s="5"/>
    </row>
    <row r="28" spans="1:15">
      <c r="A28" s="5"/>
      <c r="B28" s="226">
        <v>16</v>
      </c>
      <c r="C28" s="13" t="s">
        <v>52</v>
      </c>
      <c r="D28" s="5" t="s">
        <v>55</v>
      </c>
      <c r="E28" s="109"/>
      <c r="F28" s="110"/>
      <c r="G28" s="109"/>
      <c r="H28" s="111"/>
      <c r="I28" s="5"/>
      <c r="J28" s="5"/>
      <c r="K28" s="5"/>
      <c r="L28" s="5"/>
      <c r="M28" s="5"/>
      <c r="N28" s="5"/>
      <c r="O28" s="5"/>
    </row>
    <row r="29" spans="1:15">
      <c r="A29" s="5"/>
      <c r="B29" s="226">
        <v>17</v>
      </c>
      <c r="C29" s="221" t="s">
        <v>52</v>
      </c>
      <c r="D29" s="30" t="s">
        <v>82</v>
      </c>
      <c r="E29" s="109"/>
      <c r="F29" s="110"/>
      <c r="G29" s="109"/>
      <c r="H29" s="111"/>
      <c r="I29" s="5"/>
      <c r="J29" s="5"/>
      <c r="K29" s="5"/>
      <c r="L29" s="5"/>
      <c r="M29" s="5"/>
      <c r="N29" s="5"/>
      <c r="O29" s="5"/>
    </row>
    <row r="30" spans="1:15" ht="13.5" customHeight="1" thickBot="1">
      <c r="A30" s="5"/>
      <c r="B30" s="226"/>
      <c r="C30" s="13"/>
      <c r="D30" s="8"/>
      <c r="E30" s="112"/>
      <c r="F30" s="113"/>
      <c r="G30" s="112"/>
      <c r="H30" s="114"/>
      <c r="I30" s="5"/>
      <c r="J30" s="5"/>
      <c r="K30" s="5"/>
      <c r="L30" s="5"/>
      <c r="M30" s="5"/>
      <c r="N30" s="5"/>
      <c r="O30" s="5"/>
    </row>
    <row r="31" spans="1:15" ht="13.5" thickBot="1">
      <c r="A31" s="5"/>
      <c r="B31" s="226">
        <v>18</v>
      </c>
      <c r="C31" s="61" t="s">
        <v>205</v>
      </c>
      <c r="D31" s="100"/>
      <c r="E31" s="107">
        <f>E13+E14+E15+E18+E22+E25+E28+E29</f>
        <v>0</v>
      </c>
      <c r="F31" s="107">
        <f>F13+F14+F15+F18+F22+F25+F28+F29</f>
        <v>0</v>
      </c>
      <c r="G31" s="107">
        <f>G13+G14+G15+G18+G22+G25+G28+G29</f>
        <v>0</v>
      </c>
      <c r="H31" s="107">
        <f>H13+H14+H15+H18+H22+H25+H28+H29</f>
        <v>0</v>
      </c>
      <c r="I31" s="5"/>
      <c r="J31" s="5"/>
      <c r="K31" s="5"/>
      <c r="L31" s="5"/>
      <c r="M31" s="5"/>
      <c r="N31" s="5"/>
      <c r="O31" s="5"/>
    </row>
    <row r="32" spans="1:15">
      <c r="A32" s="5"/>
      <c r="B32" s="226"/>
      <c r="C32" s="222"/>
      <c r="D32" s="7"/>
      <c r="E32" s="108"/>
      <c r="F32" s="5"/>
      <c r="G32" s="108"/>
      <c r="H32" s="6"/>
      <c r="I32" s="5"/>
      <c r="J32" s="5"/>
      <c r="K32" s="5"/>
      <c r="L32" s="5"/>
      <c r="M32" s="5"/>
      <c r="N32" s="5"/>
      <c r="O32" s="5"/>
    </row>
    <row r="33" spans="1:15">
      <c r="A33" s="5"/>
      <c r="B33" s="226">
        <v>19</v>
      </c>
      <c r="C33" s="227" t="s">
        <v>69</v>
      </c>
      <c r="D33" s="7" t="s">
        <v>113</v>
      </c>
      <c r="E33" s="299" t="s">
        <v>417</v>
      </c>
      <c r="F33" s="300"/>
      <c r="G33" s="300"/>
      <c r="H33" s="301"/>
      <c r="I33" s="5"/>
      <c r="J33" s="5"/>
      <c r="K33" s="5"/>
      <c r="L33" s="5"/>
      <c r="M33" s="5"/>
      <c r="N33" s="5"/>
      <c r="O33" s="5"/>
    </row>
    <row r="34" spans="1:15">
      <c r="A34" s="5"/>
      <c r="B34" s="226"/>
      <c r="C34" s="13"/>
      <c r="D34" s="5"/>
      <c r="E34" s="104"/>
      <c r="F34" s="5"/>
      <c r="G34" s="104"/>
      <c r="H34" s="6"/>
      <c r="I34" s="5"/>
      <c r="J34" s="5"/>
      <c r="K34" s="5"/>
      <c r="L34" s="5"/>
      <c r="M34" s="5"/>
      <c r="N34" s="5"/>
      <c r="O34" s="5"/>
    </row>
    <row r="35" spans="1:15">
      <c r="A35" s="5"/>
      <c r="B35" s="226">
        <v>20</v>
      </c>
      <c r="C35" s="13"/>
      <c r="D35" s="5" t="s">
        <v>83</v>
      </c>
      <c r="E35" s="105"/>
      <c r="F35" s="94"/>
      <c r="G35" s="105"/>
      <c r="H35" s="95"/>
      <c r="I35" s="5"/>
      <c r="J35" s="5"/>
      <c r="K35" s="5"/>
      <c r="L35" s="5"/>
      <c r="M35" s="5"/>
      <c r="N35" s="5"/>
      <c r="O35" s="5"/>
    </row>
    <row r="36" spans="1:15">
      <c r="A36" s="5"/>
      <c r="B36" s="226">
        <v>21</v>
      </c>
      <c r="C36" s="13" t="s">
        <v>52</v>
      </c>
      <c r="D36" s="5" t="s">
        <v>72</v>
      </c>
      <c r="E36" s="105">
        <f>E37+E38+E39</f>
        <v>0</v>
      </c>
      <c r="F36" s="105">
        <f>F37+F38+F39</f>
        <v>0</v>
      </c>
      <c r="G36" s="105">
        <f>G37+G38+G39</f>
        <v>0</v>
      </c>
      <c r="H36" s="236">
        <f>H37+H38+H39</f>
        <v>0</v>
      </c>
      <c r="I36" s="5"/>
      <c r="J36" s="5"/>
      <c r="K36" s="5"/>
      <c r="L36" s="5"/>
      <c r="M36" s="5"/>
      <c r="N36" s="5"/>
      <c r="O36" s="5"/>
    </row>
    <row r="37" spans="1:15">
      <c r="A37" s="5"/>
      <c r="B37" s="226">
        <v>22</v>
      </c>
      <c r="C37" s="13"/>
      <c r="D37" s="25" t="s">
        <v>84</v>
      </c>
      <c r="E37" s="105"/>
      <c r="F37" s="94"/>
      <c r="G37" s="105"/>
      <c r="H37" s="95"/>
      <c r="I37" s="5"/>
      <c r="J37" s="5"/>
      <c r="K37" s="5"/>
      <c r="L37" s="5"/>
      <c r="M37" s="5"/>
      <c r="N37" s="5"/>
      <c r="O37" s="5"/>
    </row>
    <row r="38" spans="1:15">
      <c r="A38" s="5"/>
      <c r="B38" s="226">
        <v>23</v>
      </c>
      <c r="C38" s="13"/>
      <c r="D38" s="25" t="s">
        <v>85</v>
      </c>
      <c r="E38" s="105"/>
      <c r="F38" s="94"/>
      <c r="G38" s="105"/>
      <c r="H38" s="95"/>
      <c r="I38" s="5"/>
      <c r="J38" s="5"/>
      <c r="K38" s="5"/>
      <c r="L38" s="5"/>
      <c r="M38" s="5"/>
      <c r="N38" s="5"/>
      <c r="O38" s="5"/>
    </row>
    <row r="39" spans="1:15">
      <c r="A39" s="5"/>
      <c r="B39" s="226">
        <v>24</v>
      </c>
      <c r="C39" s="13"/>
      <c r="D39" s="25" t="s">
        <v>117</v>
      </c>
      <c r="E39" s="105"/>
      <c r="F39" s="94"/>
      <c r="G39" s="105"/>
      <c r="H39" s="95"/>
      <c r="I39" s="5"/>
      <c r="J39" s="5"/>
      <c r="K39" s="5"/>
      <c r="L39" s="5"/>
      <c r="M39" s="5"/>
      <c r="N39" s="5"/>
      <c r="O39" s="5"/>
    </row>
    <row r="40" spans="1:15">
      <c r="A40" s="5"/>
      <c r="B40" s="226">
        <v>25</v>
      </c>
      <c r="C40" s="13" t="s">
        <v>52</v>
      </c>
      <c r="D40" s="5" t="s">
        <v>75</v>
      </c>
      <c r="E40" s="105"/>
      <c r="F40" s="94"/>
      <c r="G40" s="105"/>
      <c r="H40" s="95"/>
      <c r="I40" s="5"/>
      <c r="J40" s="5"/>
      <c r="K40" s="5"/>
      <c r="L40" s="5"/>
      <c r="M40" s="5"/>
      <c r="N40" s="5"/>
      <c r="O40" s="5"/>
    </row>
    <row r="41" spans="1:15" ht="13.5" thickBot="1">
      <c r="A41" s="5"/>
      <c r="B41" s="226"/>
      <c r="C41" s="13"/>
      <c r="D41" s="5"/>
      <c r="E41" s="106"/>
      <c r="F41" s="5"/>
      <c r="G41" s="106"/>
      <c r="H41" s="6"/>
      <c r="I41" s="5"/>
      <c r="J41" s="5"/>
      <c r="K41" s="5"/>
      <c r="L41" s="5"/>
      <c r="M41" s="5"/>
      <c r="N41" s="5"/>
      <c r="O41" s="5"/>
    </row>
    <row r="42" spans="1:15" ht="13.5" thickBot="1">
      <c r="A42" s="5"/>
      <c r="B42" s="226">
        <v>26</v>
      </c>
      <c r="C42" s="61" t="s">
        <v>153</v>
      </c>
      <c r="D42" s="63"/>
      <c r="E42" s="115">
        <f>E35+E36+E40</f>
        <v>0</v>
      </c>
      <c r="F42" s="115">
        <f>F35+F36+F40</f>
        <v>0</v>
      </c>
      <c r="G42" s="115">
        <f>G35+G36+G40</f>
        <v>0</v>
      </c>
      <c r="H42" s="115">
        <f>H35+H36+H40</f>
        <v>0</v>
      </c>
      <c r="I42" s="5"/>
      <c r="J42" s="5"/>
      <c r="K42" s="5"/>
      <c r="L42" s="5"/>
      <c r="M42" s="5"/>
      <c r="N42" s="5"/>
      <c r="O42" s="5"/>
    </row>
    <row r="43" spans="1:15" ht="13.5" thickBot="1">
      <c r="A43" s="5"/>
      <c r="B43" s="226"/>
      <c r="C43" s="223"/>
      <c r="D43" s="8"/>
      <c r="E43" s="8"/>
      <c r="F43" s="8"/>
      <c r="G43" s="8"/>
      <c r="H43" s="4"/>
      <c r="I43" s="5"/>
      <c r="J43" s="5"/>
      <c r="K43" s="5"/>
      <c r="L43" s="5"/>
      <c r="M43" s="5"/>
      <c r="N43" s="5"/>
      <c r="O43" s="5"/>
    </row>
    <row r="44" spans="1:15" s="10" customFormat="1" ht="29.25" customHeight="1" thickBot="1">
      <c r="A44" s="9"/>
      <c r="B44" s="226">
        <v>27</v>
      </c>
      <c r="C44" s="61" t="s">
        <v>484</v>
      </c>
      <c r="D44" s="63"/>
      <c r="E44" s="117" t="e">
        <f>(E31/E42)*100</f>
        <v>#DIV/0!</v>
      </c>
      <c r="F44" s="117" t="e">
        <f>(F31/F42)*100</f>
        <v>#DIV/0!</v>
      </c>
      <c r="G44" s="117" t="e">
        <f>(G31/G42)*100</f>
        <v>#DIV/0!</v>
      </c>
      <c r="H44" s="117" t="e">
        <f>(H31/H42)*100</f>
        <v>#DIV/0!</v>
      </c>
      <c r="I44" s="9"/>
      <c r="J44" s="9"/>
      <c r="K44" s="9"/>
      <c r="L44" s="9"/>
      <c r="M44" s="9"/>
      <c r="N44" s="9"/>
      <c r="O44" s="9"/>
    </row>
    <row r="45" spans="1:15" ht="13.5" thickBot="1">
      <c r="A45" s="5"/>
      <c r="B45" s="226"/>
      <c r="C45" s="2"/>
      <c r="D45" s="2"/>
      <c r="E45" s="2"/>
      <c r="F45" s="2"/>
      <c r="G45" s="2"/>
      <c r="H45" s="12"/>
      <c r="I45" s="5"/>
      <c r="J45" s="5"/>
      <c r="K45" s="5"/>
      <c r="L45" s="5"/>
      <c r="M45" s="5"/>
      <c r="N45" s="5"/>
      <c r="O45" s="5"/>
    </row>
    <row r="46" spans="1:15" ht="13.5" thickBot="1">
      <c r="A46" s="5"/>
      <c r="B46" s="226">
        <v>28</v>
      </c>
      <c r="C46" s="61" t="s">
        <v>485</v>
      </c>
      <c r="D46" s="63"/>
      <c r="E46" s="116">
        <f>E31-E42</f>
        <v>0</v>
      </c>
      <c r="F46" s="63"/>
      <c r="G46" s="63"/>
      <c r="H46" s="63"/>
      <c r="I46" s="5"/>
      <c r="J46" s="5"/>
      <c r="K46" s="5"/>
      <c r="L46" s="5"/>
      <c r="M46" s="5"/>
      <c r="N46" s="5"/>
      <c r="O46" s="5"/>
    </row>
    <row r="47" spans="1:15" ht="13.5" thickBot="1">
      <c r="A47" s="5"/>
      <c r="B47" s="226"/>
      <c r="C47" s="2"/>
      <c r="D47" s="2"/>
      <c r="E47" s="2"/>
      <c r="F47" s="2"/>
      <c r="G47" s="2"/>
      <c r="H47" s="12"/>
      <c r="I47" s="5"/>
      <c r="J47" s="5"/>
      <c r="K47" s="5"/>
      <c r="L47" s="5"/>
      <c r="M47" s="5"/>
      <c r="N47" s="5"/>
      <c r="O47" s="5"/>
    </row>
    <row r="48" spans="1:15" ht="13.5" thickBot="1">
      <c r="A48" s="5"/>
      <c r="B48" s="226">
        <v>29</v>
      </c>
      <c r="C48" s="61" t="s">
        <v>486</v>
      </c>
      <c r="D48" s="63"/>
      <c r="E48" s="63">
        <f>E42*0.8</f>
        <v>0</v>
      </c>
      <c r="F48" s="63">
        <f>F42*0.8</f>
        <v>0</v>
      </c>
      <c r="G48" s="63">
        <f>G42*0.7</f>
        <v>0</v>
      </c>
      <c r="H48" s="63">
        <f>H42*0.7</f>
        <v>0</v>
      </c>
      <c r="I48" s="5"/>
      <c r="J48" s="5"/>
      <c r="K48" s="5"/>
      <c r="L48" s="5"/>
      <c r="M48" s="5"/>
      <c r="N48" s="5"/>
      <c r="O48" s="5"/>
    </row>
    <row r="49" spans="1:15" ht="14.25" customHeight="1" thickBot="1">
      <c r="A49" s="5"/>
      <c r="B49" s="226"/>
      <c r="C49" s="224"/>
      <c r="D49" s="46"/>
      <c r="E49" s="2"/>
      <c r="F49" s="2"/>
      <c r="G49" s="2"/>
      <c r="H49" s="12"/>
      <c r="I49" s="5"/>
      <c r="J49" s="5"/>
      <c r="K49" s="5"/>
      <c r="L49" s="5"/>
      <c r="M49" s="5"/>
      <c r="N49" s="5"/>
      <c r="O49" s="5"/>
    </row>
    <row r="50" spans="1:15" ht="23.25" customHeight="1" thickBot="1">
      <c r="A50" s="5"/>
      <c r="B50" s="226">
        <v>30</v>
      </c>
      <c r="C50" s="61" t="s">
        <v>487</v>
      </c>
      <c r="D50" s="63"/>
      <c r="E50" s="116">
        <f>E31-E48</f>
        <v>0</v>
      </c>
      <c r="F50" s="116">
        <f>F31-F48</f>
        <v>0</v>
      </c>
      <c r="G50" s="116">
        <f>G31-G48</f>
        <v>0</v>
      </c>
      <c r="H50" s="116">
        <f>H31-H48</f>
        <v>0</v>
      </c>
      <c r="I50" s="5"/>
      <c r="J50" s="5"/>
      <c r="K50" s="5"/>
      <c r="L50" s="5"/>
      <c r="M50" s="5"/>
      <c r="N50" s="5"/>
      <c r="O50" s="5"/>
    </row>
    <row r="51" spans="1: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>
      <c r="A52" s="5"/>
      <c r="B52" s="5"/>
      <c r="C52" s="232" t="s">
        <v>492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>
      <c r="A53" s="5"/>
      <c r="B53" s="5"/>
      <c r="C53" s="232" t="s">
        <v>493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>
      <c r="A54" s="5"/>
      <c r="B54" s="5"/>
      <c r="C54" s="232" t="s">
        <v>494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>
      <c r="A55" s="5"/>
      <c r="B55" s="5"/>
      <c r="C55" s="232" t="s">
        <v>495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</sheetData>
  <mergeCells count="6">
    <mergeCell ref="E33:H33"/>
    <mergeCell ref="C2:H2"/>
    <mergeCell ref="C3:H3"/>
    <mergeCell ref="C5:H5"/>
    <mergeCell ref="C6:H6"/>
    <mergeCell ref="C4:H4"/>
  </mergeCells>
  <phoneticPr fontId="3" type="noConversion"/>
  <pageMargins left="0.21" right="0.27" top="1" bottom="1" header="0" footer="0"/>
  <pageSetup paperSize="9" scale="75" orientation="portrait" r:id="rId1"/>
  <headerFooter alignWithMargins="0"/>
  <ignoredErrors>
    <ignoredError sqref="E44:H44" evalError="1"/>
    <ignoredError sqref="C11 C33" numberStoredAsText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40"/>
  <sheetViews>
    <sheetView topLeftCell="A4" zoomScaleNormal="100" workbookViewId="0">
      <selection activeCell="C21" sqref="C21"/>
    </sheetView>
  </sheetViews>
  <sheetFormatPr baseColWidth="10" defaultRowHeight="12.75"/>
  <cols>
    <col min="1" max="1" width="8.28515625" customWidth="1"/>
    <col min="2" max="2" width="65.7109375" customWidth="1"/>
    <col min="3" max="3" width="20.5703125" customWidth="1"/>
  </cols>
  <sheetData>
    <row r="1" spans="1:3">
      <c r="A1" s="1"/>
      <c r="B1" s="344" t="s">
        <v>462</v>
      </c>
      <c r="C1" s="345"/>
    </row>
    <row r="2" spans="1:3">
      <c r="A2" s="1"/>
      <c r="B2" s="191" t="s">
        <v>465</v>
      </c>
      <c r="C2" s="20"/>
    </row>
    <row r="3" spans="1:3" ht="30" customHeight="1">
      <c r="A3" s="1"/>
      <c r="B3" s="344" t="s">
        <v>472</v>
      </c>
      <c r="C3" s="345"/>
    </row>
    <row r="4" spans="1:3">
      <c r="A4" s="1"/>
      <c r="B4" s="344" t="s">
        <v>464</v>
      </c>
      <c r="C4" s="345"/>
    </row>
    <row r="5" spans="1:3" ht="13.5" thickBot="1">
      <c r="A5" s="1"/>
      <c r="B5" s="344" t="s">
        <v>456</v>
      </c>
      <c r="C5" s="345"/>
    </row>
    <row r="6" spans="1:3">
      <c r="A6" s="346" t="s">
        <v>507</v>
      </c>
      <c r="B6" s="201" t="s">
        <v>109</v>
      </c>
      <c r="C6" s="210" t="s">
        <v>193</v>
      </c>
    </row>
    <row r="7" spans="1:3" ht="13.5" thickBot="1">
      <c r="A7" s="347"/>
      <c r="B7" s="211"/>
      <c r="C7" s="215"/>
    </row>
    <row r="8" spans="1:3">
      <c r="A8" s="226"/>
      <c r="B8" s="197"/>
      <c r="C8" s="180"/>
    </row>
    <row r="9" spans="1:3">
      <c r="A9" s="226">
        <v>1</v>
      </c>
      <c r="B9" s="200" t="s">
        <v>509</v>
      </c>
      <c r="C9" s="104"/>
    </row>
    <row r="10" spans="1:3">
      <c r="A10" s="226"/>
      <c r="B10" s="199"/>
      <c r="C10" s="104"/>
    </row>
    <row r="11" spans="1:3" ht="25.5">
      <c r="A11" s="226"/>
      <c r="B11" s="199" t="s">
        <v>166</v>
      </c>
      <c r="C11" s="105"/>
    </row>
    <row r="12" spans="1:3">
      <c r="A12" s="226"/>
      <c r="B12" s="200"/>
      <c r="C12" s="105"/>
    </row>
    <row r="13" spans="1:3">
      <c r="A13" s="226">
        <v>2</v>
      </c>
      <c r="B13" s="200" t="s">
        <v>167</v>
      </c>
      <c r="C13" s="105">
        <f>C14+C15+C16+C17+C18+C19+C20</f>
        <v>0</v>
      </c>
    </row>
    <row r="14" spans="1:3">
      <c r="A14" s="226">
        <v>3</v>
      </c>
      <c r="B14" s="212" t="s">
        <v>154</v>
      </c>
      <c r="C14" s="104"/>
    </row>
    <row r="15" spans="1:3">
      <c r="A15" s="226">
        <v>4</v>
      </c>
      <c r="B15" s="212" t="s">
        <v>155</v>
      </c>
      <c r="C15" s="105"/>
    </row>
    <row r="16" spans="1:3">
      <c r="A16" s="226">
        <v>5</v>
      </c>
      <c r="B16" s="212" t="s">
        <v>156</v>
      </c>
      <c r="C16" s="104"/>
    </row>
    <row r="17" spans="1:3">
      <c r="A17" s="226">
        <v>6</v>
      </c>
      <c r="B17" s="212" t="s">
        <v>157</v>
      </c>
      <c r="C17" s="104"/>
    </row>
    <row r="18" spans="1:3">
      <c r="A18" s="226">
        <v>7</v>
      </c>
      <c r="B18" s="212" t="s">
        <v>158</v>
      </c>
      <c r="C18" s="105"/>
    </row>
    <row r="19" spans="1:3">
      <c r="A19" s="226">
        <v>8</v>
      </c>
      <c r="B19" s="212" t="s">
        <v>168</v>
      </c>
      <c r="C19" s="105"/>
    </row>
    <row r="20" spans="1:3">
      <c r="A20" s="226">
        <v>9</v>
      </c>
      <c r="B20" s="212" t="s">
        <v>159</v>
      </c>
      <c r="C20" s="105"/>
    </row>
    <row r="21" spans="1:3">
      <c r="A21" s="226">
        <v>10</v>
      </c>
      <c r="B21" s="200" t="s">
        <v>169</v>
      </c>
      <c r="C21" s="105">
        <f>C22+C23+C24+C25+C26+C27+C28</f>
        <v>0</v>
      </c>
    </row>
    <row r="22" spans="1:3">
      <c r="A22" s="226">
        <v>11</v>
      </c>
      <c r="B22" s="212" t="s">
        <v>154</v>
      </c>
      <c r="C22" s="104"/>
    </row>
    <row r="23" spans="1:3">
      <c r="A23" s="226">
        <v>12</v>
      </c>
      <c r="B23" s="212" t="s">
        <v>155</v>
      </c>
      <c r="C23" s="104"/>
    </row>
    <row r="24" spans="1:3">
      <c r="A24" s="226">
        <v>13</v>
      </c>
      <c r="B24" s="212" t="s">
        <v>156</v>
      </c>
      <c r="C24" s="104"/>
    </row>
    <row r="25" spans="1:3">
      <c r="A25" s="226">
        <v>14</v>
      </c>
      <c r="B25" s="212" t="s">
        <v>157</v>
      </c>
      <c r="C25" s="104"/>
    </row>
    <row r="26" spans="1:3">
      <c r="A26" s="226">
        <v>15</v>
      </c>
      <c r="B26" s="212" t="s">
        <v>158</v>
      </c>
      <c r="C26" s="104"/>
    </row>
    <row r="27" spans="1:3">
      <c r="A27" s="226">
        <v>16</v>
      </c>
      <c r="B27" s="212" t="s">
        <v>168</v>
      </c>
      <c r="C27" s="105"/>
    </row>
    <row r="28" spans="1:3">
      <c r="A28" s="226">
        <v>17</v>
      </c>
      <c r="B28" s="212" t="s">
        <v>159</v>
      </c>
      <c r="C28" s="104"/>
    </row>
    <row r="29" spans="1:3">
      <c r="A29" s="226">
        <v>18</v>
      </c>
      <c r="B29" s="200" t="s">
        <v>160</v>
      </c>
      <c r="C29" s="104"/>
    </row>
    <row r="30" spans="1:3">
      <c r="A30" s="226">
        <v>19</v>
      </c>
      <c r="B30" s="200" t="s">
        <v>161</v>
      </c>
      <c r="C30" s="105"/>
    </row>
    <row r="31" spans="1:3">
      <c r="A31" s="226">
        <v>20</v>
      </c>
      <c r="B31" s="200" t="s">
        <v>162</v>
      </c>
      <c r="C31" s="104"/>
    </row>
    <row r="32" spans="1:3">
      <c r="A32" s="226">
        <v>21</v>
      </c>
      <c r="B32" s="200" t="s">
        <v>163</v>
      </c>
      <c r="C32" s="105"/>
    </row>
    <row r="33" spans="1:3">
      <c r="A33" s="226">
        <v>24</v>
      </c>
      <c r="B33" s="200" t="s">
        <v>508</v>
      </c>
      <c r="C33" s="105"/>
    </row>
    <row r="34" spans="1:3">
      <c r="A34" s="226">
        <v>25</v>
      </c>
      <c r="B34" s="200" t="s">
        <v>466</v>
      </c>
      <c r="C34" s="105"/>
    </row>
    <row r="35" spans="1:3">
      <c r="A35" s="226">
        <v>26</v>
      </c>
      <c r="B35" s="200" t="s">
        <v>467</v>
      </c>
      <c r="C35" s="105"/>
    </row>
    <row r="36" spans="1:3">
      <c r="A36" s="226">
        <v>27</v>
      </c>
      <c r="B36" s="200" t="s">
        <v>468</v>
      </c>
      <c r="C36" s="105"/>
    </row>
    <row r="37" spans="1:3" ht="13.5" thickBot="1">
      <c r="A37" s="226"/>
      <c r="B37" s="200"/>
      <c r="C37" s="106"/>
    </row>
    <row r="38" spans="1:3" ht="13.5" thickBot="1">
      <c r="A38" s="226">
        <v>22</v>
      </c>
      <c r="B38" s="213" t="s">
        <v>164</v>
      </c>
      <c r="C38" s="216">
        <f>C13-C21+C29+C30+C31+C32+C34+C35+C36</f>
        <v>0</v>
      </c>
    </row>
    <row r="39" spans="1:3" ht="13.5" thickBot="1">
      <c r="A39" s="226"/>
      <c r="B39" s="199"/>
      <c r="C39" s="20"/>
    </row>
    <row r="40" spans="1:3">
      <c r="A40" s="226">
        <v>23</v>
      </c>
      <c r="B40" s="214" t="s">
        <v>165</v>
      </c>
      <c r="C40" s="217">
        <f>C9+C38</f>
        <v>0</v>
      </c>
    </row>
  </sheetData>
  <mergeCells count="5">
    <mergeCell ref="B3:C3"/>
    <mergeCell ref="B5:C5"/>
    <mergeCell ref="B4:C4"/>
    <mergeCell ref="B1:C1"/>
    <mergeCell ref="A6:A7"/>
  </mergeCells>
  <pageMargins left="0.33" right="0.32" top="1" bottom="1" header="0" footer="0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O380"/>
  <sheetViews>
    <sheetView topLeftCell="D1" workbookViewId="0">
      <selection activeCell="Q297" sqref="Q297"/>
    </sheetView>
  </sheetViews>
  <sheetFormatPr baseColWidth="10" defaultRowHeight="12.75"/>
  <cols>
    <col min="1" max="1" width="6.42578125" style="57" customWidth="1"/>
    <col min="2" max="2" width="22.7109375" customWidth="1"/>
    <col min="3" max="3" width="36.7109375" bestFit="1" customWidth="1"/>
    <col min="4" max="4" width="33.7109375" bestFit="1" customWidth="1"/>
    <col min="5" max="5" width="19.7109375" bestFit="1" customWidth="1"/>
    <col min="7" max="7" width="11.7109375" bestFit="1" customWidth="1"/>
    <col min="8" max="8" width="12" bestFit="1" customWidth="1"/>
    <col min="9" max="11" width="12" customWidth="1"/>
    <col min="12" max="12" width="10.5703125" customWidth="1"/>
  </cols>
  <sheetData>
    <row r="1" spans="1:15" ht="15.75">
      <c r="A1" s="53"/>
      <c r="B1" s="118" t="s">
        <v>415</v>
      </c>
      <c r="C1" s="51"/>
      <c r="D1" s="51"/>
      <c r="E1" s="15"/>
      <c r="F1" s="15"/>
      <c r="G1" s="15"/>
      <c r="H1" s="16"/>
      <c r="I1" s="16"/>
      <c r="J1" s="16"/>
      <c r="K1" s="16"/>
      <c r="L1" s="14"/>
      <c r="M1" s="14"/>
      <c r="N1" s="14"/>
      <c r="O1" s="14"/>
    </row>
    <row r="2" spans="1:15" ht="15.75">
      <c r="A2" s="53"/>
      <c r="B2" s="58" t="s">
        <v>146</v>
      </c>
      <c r="C2" s="13"/>
      <c r="D2" s="15"/>
      <c r="E2" s="15"/>
      <c r="F2" s="15"/>
      <c r="G2" s="15"/>
      <c r="H2" s="16"/>
      <c r="I2" s="16"/>
      <c r="J2" s="16"/>
      <c r="K2" s="16"/>
      <c r="L2" s="14"/>
      <c r="M2" s="14"/>
      <c r="N2" s="14"/>
      <c r="O2" s="14"/>
    </row>
    <row r="3" spans="1:15" ht="15.75">
      <c r="A3" s="53"/>
      <c r="B3" s="58" t="s">
        <v>469</v>
      </c>
      <c r="C3" s="13"/>
      <c r="D3" s="15"/>
      <c r="E3" s="15"/>
      <c r="F3" s="15"/>
      <c r="G3" s="15"/>
      <c r="H3" s="16"/>
      <c r="I3" s="16"/>
      <c r="J3" s="16"/>
      <c r="K3" s="16"/>
      <c r="L3" s="14"/>
      <c r="M3" s="14"/>
      <c r="N3" s="14"/>
      <c r="O3" s="14"/>
    </row>
    <row r="4" spans="1:15" ht="15.75">
      <c r="A4" s="53"/>
      <c r="B4" s="44" t="s">
        <v>21</v>
      </c>
      <c r="C4" s="13"/>
      <c r="D4" s="15"/>
      <c r="E4" s="15"/>
      <c r="F4" s="15"/>
      <c r="G4" s="15"/>
      <c r="H4" s="16"/>
      <c r="I4" s="16"/>
      <c r="J4" s="16"/>
      <c r="K4" s="16"/>
      <c r="L4" s="14"/>
      <c r="M4" s="14"/>
      <c r="N4" s="14"/>
      <c r="O4" s="14"/>
    </row>
    <row r="5" spans="1:15" ht="15.75">
      <c r="A5" s="53"/>
      <c r="B5" s="58" t="s">
        <v>456</v>
      </c>
      <c r="C5" s="13"/>
      <c r="D5" s="15"/>
      <c r="E5" s="15"/>
      <c r="F5" s="15"/>
      <c r="G5" s="15"/>
      <c r="H5" s="16"/>
      <c r="I5" s="16"/>
      <c r="J5" s="16"/>
      <c r="K5" s="16"/>
      <c r="L5" s="14"/>
      <c r="M5" s="14"/>
      <c r="N5" s="14"/>
      <c r="O5" s="14"/>
    </row>
    <row r="6" spans="1:15" ht="16.5" thickBot="1">
      <c r="A6" s="53"/>
      <c r="B6" s="58" t="s">
        <v>418</v>
      </c>
      <c r="C6" s="13"/>
      <c r="D6" s="15"/>
      <c r="E6" s="17"/>
      <c r="F6" s="17"/>
      <c r="G6" s="17"/>
      <c r="H6" s="18"/>
      <c r="I6" s="18"/>
      <c r="J6" s="18"/>
      <c r="K6" s="18"/>
      <c r="L6" s="14"/>
      <c r="M6" s="14"/>
      <c r="N6" s="14"/>
      <c r="O6" s="14"/>
    </row>
    <row r="7" spans="1:15" ht="15.75" thickBot="1">
      <c r="A7" s="53"/>
      <c r="B7" s="59" t="s">
        <v>182</v>
      </c>
      <c r="C7" s="60"/>
      <c r="D7" s="61"/>
      <c r="E7" s="62" t="s">
        <v>183</v>
      </c>
      <c r="F7" s="62" t="s">
        <v>184</v>
      </c>
      <c r="G7" s="62" t="s">
        <v>185</v>
      </c>
      <c r="H7" s="63" t="s">
        <v>186</v>
      </c>
      <c r="I7" s="17"/>
      <c r="J7" s="17"/>
      <c r="K7" s="17"/>
      <c r="L7" s="17"/>
      <c r="M7" s="17"/>
      <c r="N7" s="17"/>
      <c r="O7" s="17"/>
    </row>
    <row r="8" spans="1:15" ht="15">
      <c r="A8" s="53"/>
      <c r="B8" s="62" t="s">
        <v>144</v>
      </c>
      <c r="C8" s="64"/>
      <c r="D8" s="64"/>
      <c r="E8" s="65" t="e">
        <f>ROUND(STDEV(L17:L296),6)</f>
        <v>#DIV/0!</v>
      </c>
      <c r="F8" s="65" t="e">
        <f>ROUND(STDEV(M17:M296),6)</f>
        <v>#DIV/0!</v>
      </c>
      <c r="G8" s="65" t="e">
        <f>ROUND(STDEV(N17:N296),6)</f>
        <v>#DIV/0!</v>
      </c>
      <c r="H8" s="65" t="e">
        <f>ROUND(STDEV(O17:O296),6)</f>
        <v>#DIV/0!</v>
      </c>
      <c r="I8" s="17"/>
      <c r="J8" s="17"/>
      <c r="K8" s="17"/>
      <c r="L8" s="17"/>
      <c r="M8" s="17"/>
      <c r="N8" s="17"/>
      <c r="O8" s="17"/>
    </row>
    <row r="9" spans="1:15" ht="15">
      <c r="A9" s="53"/>
      <c r="B9" s="66" t="s">
        <v>17</v>
      </c>
      <c r="C9" s="67"/>
      <c r="D9" s="68"/>
      <c r="E9" s="69" t="e">
        <f>ROUND((E8*2.33),6)</f>
        <v>#DIV/0!</v>
      </c>
      <c r="F9" s="69" t="e">
        <f>ROUND((F8*2.33),6)</f>
        <v>#DIV/0!</v>
      </c>
      <c r="G9" s="69" t="e">
        <f>ROUND((G8*2.33),6)</f>
        <v>#DIV/0!</v>
      </c>
      <c r="H9" s="69" t="e">
        <f>ROUND((H8*2.33),6)</f>
        <v>#DIV/0!</v>
      </c>
      <c r="I9" s="17"/>
      <c r="J9" s="17"/>
      <c r="K9" s="17"/>
      <c r="L9" s="17"/>
      <c r="M9" s="17"/>
      <c r="N9" s="17"/>
      <c r="O9" s="17"/>
    </row>
    <row r="10" spans="1:15" ht="15.75" thickBot="1">
      <c r="A10" s="53"/>
      <c r="B10" s="70" t="s">
        <v>449</v>
      </c>
      <c r="C10" s="71"/>
      <c r="D10" s="71"/>
      <c r="E10" s="72">
        <f>COUNT(L17:L296)</f>
        <v>0</v>
      </c>
      <c r="F10" s="72">
        <f>COUNT(M17:M296)</f>
        <v>0</v>
      </c>
      <c r="G10" s="72">
        <f>COUNT(N17:N296)</f>
        <v>0</v>
      </c>
      <c r="H10" s="72">
        <f>COUNT(O17:O296)</f>
        <v>0</v>
      </c>
      <c r="I10" s="17"/>
      <c r="J10" s="17"/>
      <c r="K10" s="17"/>
      <c r="L10" s="17"/>
      <c r="M10" s="17"/>
      <c r="N10" s="17"/>
      <c r="O10" s="17"/>
    </row>
    <row r="11" spans="1:15" ht="15.75">
      <c r="A11" s="53"/>
      <c r="B11" s="15"/>
      <c r="C11" s="15"/>
      <c r="D11" s="15"/>
      <c r="E11" s="15"/>
      <c r="F11" s="15"/>
      <c r="G11" s="17"/>
      <c r="H11" s="17"/>
      <c r="I11" s="17"/>
      <c r="J11" s="17"/>
      <c r="K11" s="17"/>
      <c r="L11" s="17"/>
      <c r="M11" s="17"/>
      <c r="N11" s="17"/>
      <c r="O11" s="17"/>
    </row>
    <row r="12" spans="1:15" ht="15.75">
      <c r="A12" s="53"/>
      <c r="B12" s="15"/>
      <c r="C12" s="15"/>
      <c r="D12" s="15"/>
      <c r="E12" s="15"/>
      <c r="F12" s="15"/>
      <c r="G12" s="13"/>
      <c r="H12" s="14"/>
      <c r="I12" s="14"/>
      <c r="J12" s="14"/>
      <c r="K12" s="14"/>
      <c r="L12" s="14"/>
      <c r="M12" s="14"/>
      <c r="N12" s="14"/>
      <c r="O12" s="14"/>
    </row>
    <row r="13" spans="1:15" ht="13.5" thickBot="1">
      <c r="A13" s="53"/>
      <c r="B13" s="13"/>
      <c r="C13" s="13"/>
      <c r="D13" s="13"/>
      <c r="E13" s="13"/>
      <c r="F13" s="13"/>
      <c r="G13" s="13"/>
      <c r="H13" s="14"/>
      <c r="I13" s="14"/>
      <c r="J13" s="14"/>
      <c r="K13" s="14"/>
      <c r="L13" s="14"/>
      <c r="M13" s="14"/>
      <c r="N13" s="14"/>
      <c r="O13" s="14"/>
    </row>
    <row r="14" spans="1:15" ht="13.5" thickBot="1">
      <c r="A14" s="53"/>
      <c r="B14" s="73"/>
      <c r="C14" s="74" t="s">
        <v>67</v>
      </c>
      <c r="D14" s="74" t="s">
        <v>69</v>
      </c>
      <c r="E14" s="74" t="s">
        <v>14</v>
      </c>
      <c r="F14" s="74" t="s">
        <v>15</v>
      </c>
      <c r="G14" s="74" t="s">
        <v>16</v>
      </c>
      <c r="H14" s="74"/>
      <c r="I14" s="75"/>
      <c r="J14" s="75"/>
      <c r="K14" s="75"/>
      <c r="L14" s="75"/>
      <c r="M14" s="76"/>
      <c r="N14" s="76"/>
      <c r="O14" s="76"/>
    </row>
    <row r="15" spans="1:15" ht="39" thickBot="1">
      <c r="B15" s="77" t="s">
        <v>448</v>
      </c>
      <c r="C15" s="78" t="s">
        <v>140</v>
      </c>
      <c r="D15" s="79" t="s">
        <v>141</v>
      </c>
      <c r="E15" s="79" t="s">
        <v>142</v>
      </c>
      <c r="F15" s="79" t="s">
        <v>152</v>
      </c>
      <c r="G15" s="80" t="s">
        <v>143</v>
      </c>
      <c r="H15" s="78" t="s">
        <v>174</v>
      </c>
      <c r="I15" s="79" t="s">
        <v>175</v>
      </c>
      <c r="J15" s="79" t="s">
        <v>176</v>
      </c>
      <c r="K15" s="81" t="s">
        <v>177</v>
      </c>
      <c r="L15" s="80" t="s">
        <v>178</v>
      </c>
      <c r="M15" s="80" t="s">
        <v>179</v>
      </c>
      <c r="N15" s="80" t="s">
        <v>180</v>
      </c>
      <c r="O15" s="80" t="s">
        <v>181</v>
      </c>
    </row>
    <row r="16" spans="1:15">
      <c r="A16" s="53"/>
      <c r="B16" s="38"/>
      <c r="C16" s="155"/>
      <c r="D16" s="155"/>
      <c r="E16" s="155"/>
      <c r="F16" s="155"/>
      <c r="G16" s="155"/>
      <c r="H16" s="14"/>
      <c r="I16" s="14"/>
      <c r="J16" s="14"/>
      <c r="K16" s="47"/>
      <c r="L16" s="14"/>
      <c r="M16" s="14"/>
      <c r="N16" s="14"/>
      <c r="O16" s="89"/>
    </row>
    <row r="17" spans="1:15">
      <c r="A17" s="53">
        <v>1</v>
      </c>
      <c r="B17" s="39" t="s">
        <v>209</v>
      </c>
      <c r="C17" s="143"/>
      <c r="D17" s="144"/>
      <c r="E17" s="143"/>
      <c r="F17" s="145"/>
      <c r="G17" s="144">
        <f>SUM(C17:F17)</f>
        <v>0</v>
      </c>
      <c r="H17" s="54" t="e">
        <f>ROUND(G17/G27,6)</f>
        <v>#DIV/0!</v>
      </c>
      <c r="I17" s="54" t="e">
        <f>ROUND(G17/G37,6)</f>
        <v>#DIV/0!</v>
      </c>
      <c r="J17" s="54" t="e">
        <f>ROUND(G17/G57,6)</f>
        <v>#DIV/0!</v>
      </c>
      <c r="K17" s="55" t="e">
        <f>ROUND(G17/G77,6)</f>
        <v>#DIV/0!</v>
      </c>
      <c r="L17" s="54" t="e">
        <f>ROUND(LN(H17),6)</f>
        <v>#DIV/0!</v>
      </c>
      <c r="M17" s="54" t="e">
        <f>ROUND(LN(I17),6)</f>
        <v>#DIV/0!</v>
      </c>
      <c r="N17" s="54" t="e">
        <f t="shared" ref="N17:O32" si="0">ROUND(LN(J17),6)</f>
        <v>#DIV/0!</v>
      </c>
      <c r="O17" s="90" t="e">
        <f t="shared" si="0"/>
        <v>#DIV/0!</v>
      </c>
    </row>
    <row r="18" spans="1:15">
      <c r="A18" s="53">
        <v>2</v>
      </c>
      <c r="B18" s="39" t="s">
        <v>210</v>
      </c>
      <c r="C18" s="143"/>
      <c r="D18" s="144"/>
      <c r="E18" s="143"/>
      <c r="F18" s="145"/>
      <c r="G18" s="144">
        <f t="shared" ref="G18:G81" si="1">SUM(C18:F18)</f>
        <v>0</v>
      </c>
      <c r="H18" s="54" t="e">
        <f t="shared" ref="H18:H81" si="2">ROUND(G18/G28,6)</f>
        <v>#DIV/0!</v>
      </c>
      <c r="I18" s="43" t="e">
        <f>ROUND(G18/G38,6)</f>
        <v>#DIV/0!</v>
      </c>
      <c r="J18" s="43" t="e">
        <f>ROUND(G18/G58,6)</f>
        <v>#DIV/0!</v>
      </c>
      <c r="K18" s="48" t="e">
        <f>ROUND(G18/G78,6)</f>
        <v>#DIV/0!</v>
      </c>
      <c r="L18" s="43" t="e">
        <f t="shared" ref="L18:L81" si="3">ROUND(LN(H18),6)</f>
        <v>#DIV/0!</v>
      </c>
      <c r="M18" s="43" t="e">
        <f t="shared" ref="M18:O81" si="4">ROUND(LN(I18),6)</f>
        <v>#DIV/0!</v>
      </c>
      <c r="N18" s="43" t="e">
        <f t="shared" si="0"/>
        <v>#DIV/0!</v>
      </c>
      <c r="O18" s="90" t="e">
        <f t="shared" si="0"/>
        <v>#DIV/0!</v>
      </c>
    </row>
    <row r="19" spans="1:15">
      <c r="A19" s="53">
        <v>3</v>
      </c>
      <c r="B19" s="39" t="s">
        <v>211</v>
      </c>
      <c r="C19" s="143"/>
      <c r="D19" s="144"/>
      <c r="E19" s="143"/>
      <c r="F19" s="145"/>
      <c r="G19" s="144">
        <f t="shared" si="1"/>
        <v>0</v>
      </c>
      <c r="H19" s="54" t="e">
        <f t="shared" si="2"/>
        <v>#DIV/0!</v>
      </c>
      <c r="I19" s="43" t="e">
        <f t="shared" ref="I19:I81" si="5">ROUND(G19/G39,6)</f>
        <v>#DIV/0!</v>
      </c>
      <c r="J19" s="43" t="e">
        <f t="shared" ref="J19:J81" si="6">ROUND(G19/G59,6)</f>
        <v>#DIV/0!</v>
      </c>
      <c r="K19" s="48" t="e">
        <f t="shared" ref="K19:K81" si="7">ROUND(G19/G79,6)</f>
        <v>#DIV/0!</v>
      </c>
      <c r="L19" s="43" t="e">
        <f t="shared" si="3"/>
        <v>#DIV/0!</v>
      </c>
      <c r="M19" s="43" t="e">
        <f t="shared" si="4"/>
        <v>#DIV/0!</v>
      </c>
      <c r="N19" s="43" t="e">
        <f t="shared" si="0"/>
        <v>#DIV/0!</v>
      </c>
      <c r="O19" s="90" t="e">
        <f t="shared" si="0"/>
        <v>#DIV/0!</v>
      </c>
    </row>
    <row r="20" spans="1:15">
      <c r="A20" s="53">
        <v>4</v>
      </c>
      <c r="B20" s="39" t="s">
        <v>212</v>
      </c>
      <c r="C20" s="143"/>
      <c r="D20" s="144"/>
      <c r="E20" s="143"/>
      <c r="F20" s="145"/>
      <c r="G20" s="144">
        <f t="shared" si="1"/>
        <v>0</v>
      </c>
      <c r="H20" s="54" t="e">
        <f t="shared" si="2"/>
        <v>#DIV/0!</v>
      </c>
      <c r="I20" s="43" t="e">
        <f t="shared" si="5"/>
        <v>#DIV/0!</v>
      </c>
      <c r="J20" s="43" t="e">
        <f t="shared" si="6"/>
        <v>#DIV/0!</v>
      </c>
      <c r="K20" s="48" t="e">
        <f t="shared" si="7"/>
        <v>#DIV/0!</v>
      </c>
      <c r="L20" s="43" t="e">
        <f t="shared" si="3"/>
        <v>#DIV/0!</v>
      </c>
      <c r="M20" s="43" t="e">
        <f t="shared" si="4"/>
        <v>#DIV/0!</v>
      </c>
      <c r="N20" s="43" t="e">
        <f t="shared" si="0"/>
        <v>#DIV/0!</v>
      </c>
      <c r="O20" s="90" t="e">
        <f t="shared" si="0"/>
        <v>#DIV/0!</v>
      </c>
    </row>
    <row r="21" spans="1:15">
      <c r="A21" s="53">
        <v>5</v>
      </c>
      <c r="B21" s="39" t="s">
        <v>213</v>
      </c>
      <c r="C21" s="143"/>
      <c r="D21" s="144"/>
      <c r="E21" s="143"/>
      <c r="F21" s="145"/>
      <c r="G21" s="144">
        <f t="shared" si="1"/>
        <v>0</v>
      </c>
      <c r="H21" s="54" t="e">
        <f t="shared" si="2"/>
        <v>#DIV/0!</v>
      </c>
      <c r="I21" s="43" t="e">
        <f t="shared" si="5"/>
        <v>#DIV/0!</v>
      </c>
      <c r="J21" s="43" t="e">
        <f t="shared" si="6"/>
        <v>#DIV/0!</v>
      </c>
      <c r="K21" s="48" t="e">
        <f t="shared" si="7"/>
        <v>#DIV/0!</v>
      </c>
      <c r="L21" s="43" t="e">
        <f t="shared" si="3"/>
        <v>#DIV/0!</v>
      </c>
      <c r="M21" s="43" t="e">
        <f t="shared" si="4"/>
        <v>#DIV/0!</v>
      </c>
      <c r="N21" s="43" t="e">
        <f t="shared" si="0"/>
        <v>#DIV/0!</v>
      </c>
      <c r="O21" s="90" t="e">
        <f t="shared" si="0"/>
        <v>#DIV/0!</v>
      </c>
    </row>
    <row r="22" spans="1:15">
      <c r="A22" s="53">
        <v>6</v>
      </c>
      <c r="B22" s="39" t="s">
        <v>214</v>
      </c>
      <c r="C22" s="143"/>
      <c r="D22" s="144"/>
      <c r="E22" s="143"/>
      <c r="F22" s="145"/>
      <c r="G22" s="144">
        <f t="shared" si="1"/>
        <v>0</v>
      </c>
      <c r="H22" s="54" t="e">
        <f t="shared" si="2"/>
        <v>#DIV/0!</v>
      </c>
      <c r="I22" s="43" t="e">
        <f t="shared" si="5"/>
        <v>#DIV/0!</v>
      </c>
      <c r="J22" s="43" t="e">
        <f t="shared" si="6"/>
        <v>#DIV/0!</v>
      </c>
      <c r="K22" s="48" t="e">
        <f t="shared" si="7"/>
        <v>#DIV/0!</v>
      </c>
      <c r="L22" s="43" t="e">
        <f t="shared" si="3"/>
        <v>#DIV/0!</v>
      </c>
      <c r="M22" s="43" t="e">
        <f t="shared" si="4"/>
        <v>#DIV/0!</v>
      </c>
      <c r="N22" s="43" t="e">
        <f t="shared" si="0"/>
        <v>#DIV/0!</v>
      </c>
      <c r="O22" s="90" t="e">
        <f t="shared" si="0"/>
        <v>#DIV/0!</v>
      </c>
    </row>
    <row r="23" spans="1:15">
      <c r="A23" s="53">
        <v>7</v>
      </c>
      <c r="B23" s="39" t="s">
        <v>215</v>
      </c>
      <c r="C23" s="143"/>
      <c r="D23" s="144"/>
      <c r="E23" s="143"/>
      <c r="F23" s="145"/>
      <c r="G23" s="144">
        <f t="shared" si="1"/>
        <v>0</v>
      </c>
      <c r="H23" s="54" t="e">
        <f t="shared" si="2"/>
        <v>#DIV/0!</v>
      </c>
      <c r="I23" s="43" t="e">
        <f t="shared" si="5"/>
        <v>#DIV/0!</v>
      </c>
      <c r="J23" s="43" t="e">
        <f t="shared" si="6"/>
        <v>#DIV/0!</v>
      </c>
      <c r="K23" s="48" t="e">
        <f t="shared" si="7"/>
        <v>#DIV/0!</v>
      </c>
      <c r="L23" s="43" t="e">
        <f t="shared" si="3"/>
        <v>#DIV/0!</v>
      </c>
      <c r="M23" s="43" t="e">
        <f t="shared" si="4"/>
        <v>#DIV/0!</v>
      </c>
      <c r="N23" s="43" t="e">
        <f t="shared" si="0"/>
        <v>#DIV/0!</v>
      </c>
      <c r="O23" s="90" t="e">
        <f t="shared" si="0"/>
        <v>#DIV/0!</v>
      </c>
    </row>
    <row r="24" spans="1:15">
      <c r="A24" s="53">
        <v>8</v>
      </c>
      <c r="B24" s="39" t="s">
        <v>216</v>
      </c>
      <c r="C24" s="143"/>
      <c r="D24" s="144"/>
      <c r="E24" s="143"/>
      <c r="F24" s="145"/>
      <c r="G24" s="144">
        <f t="shared" si="1"/>
        <v>0</v>
      </c>
      <c r="H24" s="54" t="e">
        <f t="shared" si="2"/>
        <v>#DIV/0!</v>
      </c>
      <c r="I24" s="43" t="e">
        <f t="shared" si="5"/>
        <v>#DIV/0!</v>
      </c>
      <c r="J24" s="43" t="e">
        <f t="shared" si="6"/>
        <v>#DIV/0!</v>
      </c>
      <c r="K24" s="48" t="e">
        <f t="shared" si="7"/>
        <v>#DIV/0!</v>
      </c>
      <c r="L24" s="43" t="e">
        <f t="shared" si="3"/>
        <v>#DIV/0!</v>
      </c>
      <c r="M24" s="43" t="e">
        <f t="shared" si="4"/>
        <v>#DIV/0!</v>
      </c>
      <c r="N24" s="43" t="e">
        <f t="shared" si="0"/>
        <v>#DIV/0!</v>
      </c>
      <c r="O24" s="90" t="e">
        <f t="shared" si="0"/>
        <v>#DIV/0!</v>
      </c>
    </row>
    <row r="25" spans="1:15">
      <c r="A25" s="53">
        <v>9</v>
      </c>
      <c r="B25" s="39" t="s">
        <v>217</v>
      </c>
      <c r="C25" s="143"/>
      <c r="D25" s="144"/>
      <c r="E25" s="143"/>
      <c r="F25" s="145"/>
      <c r="G25" s="144">
        <f t="shared" si="1"/>
        <v>0</v>
      </c>
      <c r="H25" s="54" t="e">
        <f t="shared" si="2"/>
        <v>#DIV/0!</v>
      </c>
      <c r="I25" s="43" t="e">
        <f t="shared" si="5"/>
        <v>#DIV/0!</v>
      </c>
      <c r="J25" s="43" t="e">
        <f t="shared" si="6"/>
        <v>#DIV/0!</v>
      </c>
      <c r="K25" s="48" t="e">
        <f t="shared" si="7"/>
        <v>#DIV/0!</v>
      </c>
      <c r="L25" s="43" t="e">
        <f t="shared" si="3"/>
        <v>#DIV/0!</v>
      </c>
      <c r="M25" s="43" t="e">
        <f t="shared" si="4"/>
        <v>#DIV/0!</v>
      </c>
      <c r="N25" s="43" t="e">
        <f t="shared" si="0"/>
        <v>#DIV/0!</v>
      </c>
      <c r="O25" s="90" t="e">
        <f t="shared" si="0"/>
        <v>#DIV/0!</v>
      </c>
    </row>
    <row r="26" spans="1:15">
      <c r="A26" s="53">
        <v>10</v>
      </c>
      <c r="B26" s="39" t="s">
        <v>218</v>
      </c>
      <c r="C26" s="143"/>
      <c r="D26" s="144"/>
      <c r="E26" s="143"/>
      <c r="F26" s="145"/>
      <c r="G26" s="144">
        <f t="shared" si="1"/>
        <v>0</v>
      </c>
      <c r="H26" s="54" t="e">
        <f t="shared" si="2"/>
        <v>#DIV/0!</v>
      </c>
      <c r="I26" s="43" t="e">
        <f t="shared" si="5"/>
        <v>#DIV/0!</v>
      </c>
      <c r="J26" s="43" t="e">
        <f t="shared" si="6"/>
        <v>#DIV/0!</v>
      </c>
      <c r="K26" s="48" t="e">
        <f t="shared" si="7"/>
        <v>#DIV/0!</v>
      </c>
      <c r="L26" s="43" t="e">
        <f t="shared" si="3"/>
        <v>#DIV/0!</v>
      </c>
      <c r="M26" s="43" t="e">
        <f t="shared" si="4"/>
        <v>#DIV/0!</v>
      </c>
      <c r="N26" s="43" t="e">
        <f t="shared" si="0"/>
        <v>#DIV/0!</v>
      </c>
      <c r="O26" s="90" t="e">
        <f t="shared" si="0"/>
        <v>#DIV/0!</v>
      </c>
    </row>
    <row r="27" spans="1:15">
      <c r="A27" s="53">
        <v>11</v>
      </c>
      <c r="B27" s="39" t="s">
        <v>219</v>
      </c>
      <c r="C27" s="143"/>
      <c r="D27" s="144"/>
      <c r="E27" s="143"/>
      <c r="F27" s="145"/>
      <c r="G27" s="144">
        <f t="shared" si="1"/>
        <v>0</v>
      </c>
      <c r="H27" s="54" t="e">
        <f t="shared" si="2"/>
        <v>#DIV/0!</v>
      </c>
      <c r="I27" s="43" t="e">
        <f t="shared" si="5"/>
        <v>#DIV/0!</v>
      </c>
      <c r="J27" s="43" t="e">
        <f t="shared" si="6"/>
        <v>#DIV/0!</v>
      </c>
      <c r="K27" s="48" t="e">
        <f t="shared" si="7"/>
        <v>#DIV/0!</v>
      </c>
      <c r="L27" s="43" t="e">
        <f t="shared" si="3"/>
        <v>#DIV/0!</v>
      </c>
      <c r="M27" s="43" t="e">
        <f t="shared" si="4"/>
        <v>#DIV/0!</v>
      </c>
      <c r="N27" s="43" t="e">
        <f t="shared" si="0"/>
        <v>#DIV/0!</v>
      </c>
      <c r="O27" s="90" t="e">
        <f t="shared" si="0"/>
        <v>#DIV/0!</v>
      </c>
    </row>
    <row r="28" spans="1:15">
      <c r="A28" s="53">
        <v>12</v>
      </c>
      <c r="B28" s="39" t="s">
        <v>220</v>
      </c>
      <c r="C28" s="143"/>
      <c r="D28" s="144"/>
      <c r="E28" s="143"/>
      <c r="F28" s="145"/>
      <c r="G28" s="144">
        <f t="shared" si="1"/>
        <v>0</v>
      </c>
      <c r="H28" s="54" t="e">
        <f t="shared" si="2"/>
        <v>#DIV/0!</v>
      </c>
      <c r="I28" s="43" t="e">
        <f t="shared" si="5"/>
        <v>#DIV/0!</v>
      </c>
      <c r="J28" s="43" t="e">
        <f t="shared" si="6"/>
        <v>#DIV/0!</v>
      </c>
      <c r="K28" s="48" t="e">
        <f t="shared" si="7"/>
        <v>#DIV/0!</v>
      </c>
      <c r="L28" s="43" t="e">
        <f t="shared" si="3"/>
        <v>#DIV/0!</v>
      </c>
      <c r="M28" s="43" t="e">
        <f t="shared" si="4"/>
        <v>#DIV/0!</v>
      </c>
      <c r="N28" s="43" t="e">
        <f t="shared" si="0"/>
        <v>#DIV/0!</v>
      </c>
      <c r="O28" s="90" t="e">
        <f t="shared" si="0"/>
        <v>#DIV/0!</v>
      </c>
    </row>
    <row r="29" spans="1:15">
      <c r="A29" s="53">
        <v>13</v>
      </c>
      <c r="B29" s="39">
        <v>41244</v>
      </c>
      <c r="C29" s="143"/>
      <c r="D29" s="144"/>
      <c r="E29" s="143"/>
      <c r="F29" s="145"/>
      <c r="G29" s="144">
        <f t="shared" si="1"/>
        <v>0</v>
      </c>
      <c r="H29" s="54" t="e">
        <f t="shared" si="2"/>
        <v>#DIV/0!</v>
      </c>
      <c r="I29" s="43" t="e">
        <f t="shared" si="5"/>
        <v>#DIV/0!</v>
      </c>
      <c r="J29" s="43" t="e">
        <f t="shared" si="6"/>
        <v>#DIV/0!</v>
      </c>
      <c r="K29" s="48" t="e">
        <f t="shared" si="7"/>
        <v>#DIV/0!</v>
      </c>
      <c r="L29" s="43" t="e">
        <f t="shared" si="3"/>
        <v>#DIV/0!</v>
      </c>
      <c r="M29" s="43" t="e">
        <f t="shared" si="4"/>
        <v>#DIV/0!</v>
      </c>
      <c r="N29" s="43" t="e">
        <f t="shared" si="0"/>
        <v>#DIV/0!</v>
      </c>
      <c r="O29" s="90" t="e">
        <f t="shared" si="0"/>
        <v>#DIV/0!</v>
      </c>
    </row>
    <row r="30" spans="1:15">
      <c r="A30" s="53">
        <v>14</v>
      </c>
      <c r="B30" s="39">
        <v>41214</v>
      </c>
      <c r="C30" s="143"/>
      <c r="D30" s="144"/>
      <c r="E30" s="143"/>
      <c r="F30" s="145"/>
      <c r="G30" s="144">
        <f t="shared" si="1"/>
        <v>0</v>
      </c>
      <c r="H30" s="54" t="e">
        <f t="shared" si="2"/>
        <v>#DIV/0!</v>
      </c>
      <c r="I30" s="43" t="e">
        <f t="shared" si="5"/>
        <v>#DIV/0!</v>
      </c>
      <c r="J30" s="43" t="e">
        <f t="shared" si="6"/>
        <v>#DIV/0!</v>
      </c>
      <c r="K30" s="48" t="e">
        <f t="shared" si="7"/>
        <v>#DIV/0!</v>
      </c>
      <c r="L30" s="43" t="e">
        <f t="shared" si="3"/>
        <v>#DIV/0!</v>
      </c>
      <c r="M30" s="43" t="e">
        <f t="shared" si="4"/>
        <v>#DIV/0!</v>
      </c>
      <c r="N30" s="43" t="e">
        <f t="shared" si="0"/>
        <v>#DIV/0!</v>
      </c>
      <c r="O30" s="90" t="e">
        <f t="shared" si="0"/>
        <v>#DIV/0!</v>
      </c>
    </row>
    <row r="31" spans="1:15">
      <c r="A31" s="53">
        <v>15</v>
      </c>
      <c r="B31" s="39">
        <v>41183</v>
      </c>
      <c r="C31" s="143"/>
      <c r="D31" s="144"/>
      <c r="E31" s="143"/>
      <c r="F31" s="145"/>
      <c r="G31" s="144">
        <f t="shared" si="1"/>
        <v>0</v>
      </c>
      <c r="H31" s="54" t="e">
        <f t="shared" si="2"/>
        <v>#DIV/0!</v>
      </c>
      <c r="I31" s="43" t="e">
        <f t="shared" si="5"/>
        <v>#DIV/0!</v>
      </c>
      <c r="J31" s="43" t="e">
        <f t="shared" si="6"/>
        <v>#DIV/0!</v>
      </c>
      <c r="K31" s="48" t="e">
        <f t="shared" si="7"/>
        <v>#DIV/0!</v>
      </c>
      <c r="L31" s="43" t="e">
        <f t="shared" si="3"/>
        <v>#DIV/0!</v>
      </c>
      <c r="M31" s="43" t="e">
        <f t="shared" si="4"/>
        <v>#DIV/0!</v>
      </c>
      <c r="N31" s="43" t="e">
        <f t="shared" si="0"/>
        <v>#DIV/0!</v>
      </c>
      <c r="O31" s="90" t="e">
        <f t="shared" si="0"/>
        <v>#DIV/0!</v>
      </c>
    </row>
    <row r="32" spans="1:15">
      <c r="A32" s="53">
        <v>16</v>
      </c>
      <c r="B32" s="39">
        <v>41061</v>
      </c>
      <c r="C32" s="143"/>
      <c r="D32" s="144"/>
      <c r="E32" s="143"/>
      <c r="F32" s="145"/>
      <c r="G32" s="144">
        <f t="shared" si="1"/>
        <v>0</v>
      </c>
      <c r="H32" s="54" t="e">
        <f t="shared" si="2"/>
        <v>#DIV/0!</v>
      </c>
      <c r="I32" s="43" t="e">
        <f t="shared" si="5"/>
        <v>#DIV/0!</v>
      </c>
      <c r="J32" s="43" t="e">
        <f t="shared" si="6"/>
        <v>#DIV/0!</v>
      </c>
      <c r="K32" s="48" t="e">
        <f t="shared" si="7"/>
        <v>#DIV/0!</v>
      </c>
      <c r="L32" s="43" t="e">
        <f t="shared" si="3"/>
        <v>#DIV/0!</v>
      </c>
      <c r="M32" s="43" t="e">
        <f t="shared" si="4"/>
        <v>#DIV/0!</v>
      </c>
      <c r="N32" s="43" t="e">
        <f t="shared" si="0"/>
        <v>#DIV/0!</v>
      </c>
      <c r="O32" s="90" t="e">
        <f t="shared" si="0"/>
        <v>#DIV/0!</v>
      </c>
    </row>
    <row r="33" spans="1:15">
      <c r="A33" s="53">
        <v>17</v>
      </c>
      <c r="B33" s="39">
        <v>41030</v>
      </c>
      <c r="C33" s="143"/>
      <c r="D33" s="144"/>
      <c r="E33" s="143"/>
      <c r="F33" s="145"/>
      <c r="G33" s="144">
        <f t="shared" si="1"/>
        <v>0</v>
      </c>
      <c r="H33" s="54" t="e">
        <f t="shared" si="2"/>
        <v>#DIV/0!</v>
      </c>
      <c r="I33" s="43" t="e">
        <f t="shared" si="5"/>
        <v>#DIV/0!</v>
      </c>
      <c r="J33" s="43" t="e">
        <f t="shared" si="6"/>
        <v>#DIV/0!</v>
      </c>
      <c r="K33" s="48" t="e">
        <f t="shared" si="7"/>
        <v>#DIV/0!</v>
      </c>
      <c r="L33" s="43" t="e">
        <f t="shared" si="3"/>
        <v>#DIV/0!</v>
      </c>
      <c r="M33" s="43" t="e">
        <f t="shared" si="4"/>
        <v>#DIV/0!</v>
      </c>
      <c r="N33" s="43" t="e">
        <f t="shared" si="4"/>
        <v>#DIV/0!</v>
      </c>
      <c r="O33" s="90" t="e">
        <f t="shared" si="4"/>
        <v>#DIV/0!</v>
      </c>
    </row>
    <row r="34" spans="1:15">
      <c r="A34" s="53">
        <v>18</v>
      </c>
      <c r="B34" s="39">
        <v>41000</v>
      </c>
      <c r="C34" s="143"/>
      <c r="D34" s="144"/>
      <c r="E34" s="143"/>
      <c r="F34" s="145"/>
      <c r="G34" s="144">
        <f t="shared" si="1"/>
        <v>0</v>
      </c>
      <c r="H34" s="54" t="e">
        <f t="shared" si="2"/>
        <v>#DIV/0!</v>
      </c>
      <c r="I34" s="43" t="e">
        <f t="shared" si="5"/>
        <v>#DIV/0!</v>
      </c>
      <c r="J34" s="43" t="e">
        <f t="shared" si="6"/>
        <v>#DIV/0!</v>
      </c>
      <c r="K34" s="48" t="e">
        <f t="shared" si="7"/>
        <v>#DIV/0!</v>
      </c>
      <c r="L34" s="43" t="e">
        <f t="shared" si="3"/>
        <v>#DIV/0!</v>
      </c>
      <c r="M34" s="43" t="e">
        <f t="shared" si="4"/>
        <v>#DIV/0!</v>
      </c>
      <c r="N34" s="43" t="e">
        <f t="shared" si="4"/>
        <v>#DIV/0!</v>
      </c>
      <c r="O34" s="90" t="e">
        <f t="shared" si="4"/>
        <v>#DIV/0!</v>
      </c>
    </row>
    <row r="35" spans="1:15">
      <c r="A35" s="53">
        <v>19</v>
      </c>
      <c r="B35" s="39">
        <v>40969</v>
      </c>
      <c r="C35" s="143"/>
      <c r="D35" s="144"/>
      <c r="E35" s="143"/>
      <c r="F35" s="145"/>
      <c r="G35" s="144">
        <f t="shared" si="1"/>
        <v>0</v>
      </c>
      <c r="H35" s="54" t="e">
        <f t="shared" si="2"/>
        <v>#DIV/0!</v>
      </c>
      <c r="I35" s="43" t="e">
        <f t="shared" si="5"/>
        <v>#DIV/0!</v>
      </c>
      <c r="J35" s="43" t="e">
        <f t="shared" si="6"/>
        <v>#DIV/0!</v>
      </c>
      <c r="K35" s="48" t="e">
        <f t="shared" si="7"/>
        <v>#DIV/0!</v>
      </c>
      <c r="L35" s="43" t="e">
        <f t="shared" si="3"/>
        <v>#DIV/0!</v>
      </c>
      <c r="M35" s="43" t="e">
        <f t="shared" si="4"/>
        <v>#DIV/0!</v>
      </c>
      <c r="N35" s="43" t="e">
        <f t="shared" si="4"/>
        <v>#DIV/0!</v>
      </c>
      <c r="O35" s="90" t="e">
        <f t="shared" si="4"/>
        <v>#DIV/0!</v>
      </c>
    </row>
    <row r="36" spans="1:15">
      <c r="A36" s="53">
        <v>20</v>
      </c>
      <c r="B36" s="39">
        <v>40940</v>
      </c>
      <c r="C36" s="143"/>
      <c r="D36" s="144"/>
      <c r="E36" s="143"/>
      <c r="F36" s="145"/>
      <c r="G36" s="144">
        <f t="shared" si="1"/>
        <v>0</v>
      </c>
      <c r="H36" s="54" t="e">
        <f t="shared" si="2"/>
        <v>#DIV/0!</v>
      </c>
      <c r="I36" s="43" t="e">
        <f t="shared" si="5"/>
        <v>#DIV/0!</v>
      </c>
      <c r="J36" s="43" t="e">
        <f t="shared" si="6"/>
        <v>#DIV/0!</v>
      </c>
      <c r="K36" s="48" t="e">
        <f t="shared" si="7"/>
        <v>#DIV/0!</v>
      </c>
      <c r="L36" s="43" t="e">
        <f t="shared" si="3"/>
        <v>#DIV/0!</v>
      </c>
      <c r="M36" s="43" t="e">
        <f t="shared" si="4"/>
        <v>#DIV/0!</v>
      </c>
      <c r="N36" s="43" t="e">
        <f t="shared" si="4"/>
        <v>#DIV/0!</v>
      </c>
      <c r="O36" s="90" t="e">
        <f t="shared" si="4"/>
        <v>#DIV/0!</v>
      </c>
    </row>
    <row r="37" spans="1:15">
      <c r="A37" s="53">
        <v>21</v>
      </c>
      <c r="B37" s="39" t="s">
        <v>221</v>
      </c>
      <c r="C37" s="143"/>
      <c r="D37" s="144"/>
      <c r="E37" s="143"/>
      <c r="F37" s="145"/>
      <c r="G37" s="144">
        <f t="shared" si="1"/>
        <v>0</v>
      </c>
      <c r="H37" s="54" t="e">
        <f t="shared" si="2"/>
        <v>#DIV/0!</v>
      </c>
      <c r="I37" s="43" t="e">
        <f t="shared" si="5"/>
        <v>#DIV/0!</v>
      </c>
      <c r="J37" s="43" t="e">
        <f t="shared" si="6"/>
        <v>#DIV/0!</v>
      </c>
      <c r="K37" s="48" t="e">
        <f t="shared" si="7"/>
        <v>#DIV/0!</v>
      </c>
      <c r="L37" s="43" t="e">
        <f t="shared" si="3"/>
        <v>#DIV/0!</v>
      </c>
      <c r="M37" s="43" t="e">
        <f t="shared" si="4"/>
        <v>#DIV/0!</v>
      </c>
      <c r="N37" s="43" t="e">
        <f t="shared" si="4"/>
        <v>#DIV/0!</v>
      </c>
      <c r="O37" s="90" t="e">
        <f t="shared" si="4"/>
        <v>#DIV/0!</v>
      </c>
    </row>
    <row r="38" spans="1:15">
      <c r="A38" s="53">
        <v>22</v>
      </c>
      <c r="B38" s="39" t="s">
        <v>222</v>
      </c>
      <c r="C38" s="143"/>
      <c r="D38" s="144"/>
      <c r="E38" s="143"/>
      <c r="F38" s="145"/>
      <c r="G38" s="144">
        <f t="shared" si="1"/>
        <v>0</v>
      </c>
      <c r="H38" s="54" t="e">
        <f t="shared" si="2"/>
        <v>#DIV/0!</v>
      </c>
      <c r="I38" s="43" t="e">
        <f t="shared" si="5"/>
        <v>#DIV/0!</v>
      </c>
      <c r="J38" s="43" t="e">
        <f t="shared" si="6"/>
        <v>#DIV/0!</v>
      </c>
      <c r="K38" s="48" t="e">
        <f t="shared" si="7"/>
        <v>#DIV/0!</v>
      </c>
      <c r="L38" s="43" t="e">
        <f t="shared" si="3"/>
        <v>#DIV/0!</v>
      </c>
      <c r="M38" s="43" t="e">
        <f t="shared" si="4"/>
        <v>#DIV/0!</v>
      </c>
      <c r="N38" s="43" t="e">
        <f t="shared" si="4"/>
        <v>#DIV/0!</v>
      </c>
      <c r="O38" s="90" t="e">
        <f t="shared" si="4"/>
        <v>#DIV/0!</v>
      </c>
    </row>
    <row r="39" spans="1:15">
      <c r="A39" s="53">
        <v>23</v>
      </c>
      <c r="B39" s="39" t="s">
        <v>223</v>
      </c>
      <c r="C39" s="143"/>
      <c r="D39" s="144"/>
      <c r="E39" s="143"/>
      <c r="F39" s="145"/>
      <c r="G39" s="144">
        <f t="shared" si="1"/>
        <v>0</v>
      </c>
      <c r="H39" s="54" t="e">
        <f t="shared" si="2"/>
        <v>#DIV/0!</v>
      </c>
      <c r="I39" s="43" t="e">
        <f t="shared" si="5"/>
        <v>#DIV/0!</v>
      </c>
      <c r="J39" s="43" t="e">
        <f t="shared" si="6"/>
        <v>#DIV/0!</v>
      </c>
      <c r="K39" s="48" t="e">
        <f t="shared" si="7"/>
        <v>#DIV/0!</v>
      </c>
      <c r="L39" s="43" t="e">
        <f t="shared" si="3"/>
        <v>#DIV/0!</v>
      </c>
      <c r="M39" s="43" t="e">
        <f t="shared" si="4"/>
        <v>#DIV/0!</v>
      </c>
      <c r="N39" s="43" t="e">
        <f t="shared" si="4"/>
        <v>#DIV/0!</v>
      </c>
      <c r="O39" s="90" t="e">
        <f t="shared" si="4"/>
        <v>#DIV/0!</v>
      </c>
    </row>
    <row r="40" spans="1:15">
      <c r="A40" s="53">
        <v>24</v>
      </c>
      <c r="B40" s="39" t="s">
        <v>224</v>
      </c>
      <c r="C40" s="143"/>
      <c r="D40" s="144"/>
      <c r="E40" s="143"/>
      <c r="F40" s="145"/>
      <c r="G40" s="144">
        <f t="shared" si="1"/>
        <v>0</v>
      </c>
      <c r="H40" s="54" t="e">
        <f t="shared" si="2"/>
        <v>#DIV/0!</v>
      </c>
      <c r="I40" s="43" t="e">
        <f t="shared" si="5"/>
        <v>#DIV/0!</v>
      </c>
      <c r="J40" s="43" t="e">
        <f t="shared" si="6"/>
        <v>#DIV/0!</v>
      </c>
      <c r="K40" s="48" t="e">
        <f t="shared" si="7"/>
        <v>#DIV/0!</v>
      </c>
      <c r="L40" s="43" t="e">
        <f t="shared" si="3"/>
        <v>#DIV/0!</v>
      </c>
      <c r="M40" s="43" t="e">
        <f t="shared" si="4"/>
        <v>#DIV/0!</v>
      </c>
      <c r="N40" s="43" t="e">
        <f t="shared" si="4"/>
        <v>#DIV/0!</v>
      </c>
      <c r="O40" s="90" t="e">
        <f t="shared" si="4"/>
        <v>#DIV/0!</v>
      </c>
    </row>
    <row r="41" spans="1:15">
      <c r="A41" s="53">
        <v>25</v>
      </c>
      <c r="B41" s="39" t="s">
        <v>225</v>
      </c>
      <c r="C41" s="143"/>
      <c r="D41" s="144"/>
      <c r="E41" s="143"/>
      <c r="F41" s="145"/>
      <c r="G41" s="144">
        <f t="shared" si="1"/>
        <v>0</v>
      </c>
      <c r="H41" s="54" t="e">
        <f t="shared" si="2"/>
        <v>#DIV/0!</v>
      </c>
      <c r="I41" s="43" t="e">
        <f t="shared" si="5"/>
        <v>#DIV/0!</v>
      </c>
      <c r="J41" s="43" t="e">
        <f t="shared" si="6"/>
        <v>#DIV/0!</v>
      </c>
      <c r="K41" s="48" t="e">
        <f t="shared" si="7"/>
        <v>#DIV/0!</v>
      </c>
      <c r="L41" s="43" t="e">
        <f t="shared" si="3"/>
        <v>#DIV/0!</v>
      </c>
      <c r="M41" s="43" t="e">
        <f t="shared" si="4"/>
        <v>#DIV/0!</v>
      </c>
      <c r="N41" s="43" t="e">
        <f t="shared" si="4"/>
        <v>#DIV/0!</v>
      </c>
      <c r="O41" s="90" t="e">
        <f t="shared" si="4"/>
        <v>#DIV/0!</v>
      </c>
    </row>
    <row r="42" spans="1:15">
      <c r="A42" s="53">
        <v>26</v>
      </c>
      <c r="B42" s="39" t="s">
        <v>226</v>
      </c>
      <c r="C42" s="143"/>
      <c r="D42" s="144"/>
      <c r="E42" s="143"/>
      <c r="F42" s="145"/>
      <c r="G42" s="144">
        <f t="shared" si="1"/>
        <v>0</v>
      </c>
      <c r="H42" s="54" t="e">
        <f t="shared" si="2"/>
        <v>#DIV/0!</v>
      </c>
      <c r="I42" s="43" t="e">
        <f t="shared" si="5"/>
        <v>#DIV/0!</v>
      </c>
      <c r="J42" s="43" t="e">
        <f t="shared" si="6"/>
        <v>#DIV/0!</v>
      </c>
      <c r="K42" s="48" t="e">
        <f t="shared" si="7"/>
        <v>#DIV/0!</v>
      </c>
      <c r="L42" s="43" t="e">
        <f t="shared" si="3"/>
        <v>#DIV/0!</v>
      </c>
      <c r="M42" s="43" t="e">
        <f t="shared" si="4"/>
        <v>#DIV/0!</v>
      </c>
      <c r="N42" s="43" t="e">
        <f t="shared" si="4"/>
        <v>#DIV/0!</v>
      </c>
      <c r="O42" s="90" t="e">
        <f t="shared" si="4"/>
        <v>#DIV/0!</v>
      </c>
    </row>
    <row r="43" spans="1:15">
      <c r="A43" s="53">
        <v>27</v>
      </c>
      <c r="B43" s="39" t="s">
        <v>227</v>
      </c>
      <c r="C43" s="143"/>
      <c r="D43" s="144"/>
      <c r="E43" s="143"/>
      <c r="F43" s="145"/>
      <c r="G43" s="144">
        <f t="shared" si="1"/>
        <v>0</v>
      </c>
      <c r="H43" s="54" t="e">
        <f t="shared" si="2"/>
        <v>#DIV/0!</v>
      </c>
      <c r="I43" s="43" t="e">
        <f t="shared" si="5"/>
        <v>#DIV/0!</v>
      </c>
      <c r="J43" s="43" t="e">
        <f t="shared" si="6"/>
        <v>#DIV/0!</v>
      </c>
      <c r="K43" s="48" t="e">
        <f t="shared" si="7"/>
        <v>#DIV/0!</v>
      </c>
      <c r="L43" s="43" t="e">
        <f t="shared" si="3"/>
        <v>#DIV/0!</v>
      </c>
      <c r="M43" s="43" t="e">
        <f t="shared" si="4"/>
        <v>#DIV/0!</v>
      </c>
      <c r="N43" s="43" t="e">
        <f t="shared" si="4"/>
        <v>#DIV/0!</v>
      </c>
      <c r="O43" s="90" t="e">
        <f t="shared" si="4"/>
        <v>#DIV/0!</v>
      </c>
    </row>
    <row r="44" spans="1:15">
      <c r="A44" s="53">
        <v>28</v>
      </c>
      <c r="B44" s="39" t="s">
        <v>228</v>
      </c>
      <c r="C44" s="143"/>
      <c r="D44" s="144"/>
      <c r="E44" s="143"/>
      <c r="F44" s="145"/>
      <c r="G44" s="144">
        <f t="shared" si="1"/>
        <v>0</v>
      </c>
      <c r="H44" s="54" t="e">
        <f t="shared" si="2"/>
        <v>#DIV/0!</v>
      </c>
      <c r="I44" s="43" t="e">
        <f t="shared" si="5"/>
        <v>#DIV/0!</v>
      </c>
      <c r="J44" s="43" t="e">
        <f t="shared" si="6"/>
        <v>#DIV/0!</v>
      </c>
      <c r="K44" s="48" t="e">
        <f t="shared" si="7"/>
        <v>#DIV/0!</v>
      </c>
      <c r="L44" s="43" t="e">
        <f t="shared" si="3"/>
        <v>#DIV/0!</v>
      </c>
      <c r="M44" s="43" t="e">
        <f t="shared" si="4"/>
        <v>#DIV/0!</v>
      </c>
      <c r="N44" s="43" t="e">
        <f t="shared" si="4"/>
        <v>#DIV/0!</v>
      </c>
      <c r="O44" s="90" t="e">
        <f t="shared" si="4"/>
        <v>#DIV/0!</v>
      </c>
    </row>
    <row r="45" spans="1:15">
      <c r="A45" s="53">
        <v>29</v>
      </c>
      <c r="B45" s="39" t="s">
        <v>229</v>
      </c>
      <c r="C45" s="143"/>
      <c r="D45" s="144"/>
      <c r="E45" s="143"/>
      <c r="F45" s="145"/>
      <c r="G45" s="144">
        <f t="shared" si="1"/>
        <v>0</v>
      </c>
      <c r="H45" s="54" t="e">
        <f t="shared" si="2"/>
        <v>#DIV/0!</v>
      </c>
      <c r="I45" s="43" t="e">
        <f t="shared" si="5"/>
        <v>#DIV/0!</v>
      </c>
      <c r="J45" s="43" t="e">
        <f t="shared" si="6"/>
        <v>#DIV/0!</v>
      </c>
      <c r="K45" s="48" t="e">
        <f t="shared" si="7"/>
        <v>#DIV/0!</v>
      </c>
      <c r="L45" s="43" t="e">
        <f t="shared" si="3"/>
        <v>#DIV/0!</v>
      </c>
      <c r="M45" s="43" t="e">
        <f t="shared" si="4"/>
        <v>#DIV/0!</v>
      </c>
      <c r="N45" s="43" t="e">
        <f t="shared" si="4"/>
        <v>#DIV/0!</v>
      </c>
      <c r="O45" s="90" t="e">
        <f t="shared" si="4"/>
        <v>#DIV/0!</v>
      </c>
    </row>
    <row r="46" spans="1:15">
      <c r="A46" s="53">
        <v>30</v>
      </c>
      <c r="B46" s="39" t="s">
        <v>230</v>
      </c>
      <c r="C46" s="143"/>
      <c r="D46" s="144"/>
      <c r="E46" s="143"/>
      <c r="F46" s="145"/>
      <c r="G46" s="144">
        <f t="shared" si="1"/>
        <v>0</v>
      </c>
      <c r="H46" s="54" t="e">
        <f t="shared" si="2"/>
        <v>#DIV/0!</v>
      </c>
      <c r="I46" s="43" t="e">
        <f t="shared" si="5"/>
        <v>#DIV/0!</v>
      </c>
      <c r="J46" s="43" t="e">
        <f t="shared" si="6"/>
        <v>#DIV/0!</v>
      </c>
      <c r="K46" s="48" t="e">
        <f t="shared" si="7"/>
        <v>#DIV/0!</v>
      </c>
      <c r="L46" s="43" t="e">
        <f t="shared" si="3"/>
        <v>#DIV/0!</v>
      </c>
      <c r="M46" s="43" t="e">
        <f t="shared" si="4"/>
        <v>#DIV/0!</v>
      </c>
      <c r="N46" s="43" t="e">
        <f t="shared" si="4"/>
        <v>#DIV/0!</v>
      </c>
      <c r="O46" s="90" t="e">
        <f t="shared" si="4"/>
        <v>#DIV/0!</v>
      </c>
    </row>
    <row r="47" spans="1:15">
      <c r="A47" s="53">
        <v>31</v>
      </c>
      <c r="B47" s="39" t="s">
        <v>231</v>
      </c>
      <c r="C47" s="143"/>
      <c r="D47" s="144"/>
      <c r="E47" s="143"/>
      <c r="F47" s="145"/>
      <c r="G47" s="144">
        <f t="shared" si="1"/>
        <v>0</v>
      </c>
      <c r="H47" s="54" t="e">
        <f t="shared" si="2"/>
        <v>#DIV/0!</v>
      </c>
      <c r="I47" s="43" t="e">
        <f t="shared" si="5"/>
        <v>#DIV/0!</v>
      </c>
      <c r="J47" s="43" t="e">
        <f t="shared" si="6"/>
        <v>#DIV/0!</v>
      </c>
      <c r="K47" s="48" t="e">
        <f t="shared" si="7"/>
        <v>#DIV/0!</v>
      </c>
      <c r="L47" s="43" t="e">
        <f t="shared" si="3"/>
        <v>#DIV/0!</v>
      </c>
      <c r="M47" s="43" t="e">
        <f t="shared" si="4"/>
        <v>#DIV/0!</v>
      </c>
      <c r="N47" s="43" t="e">
        <f t="shared" si="4"/>
        <v>#DIV/0!</v>
      </c>
      <c r="O47" s="90" t="e">
        <f t="shared" si="4"/>
        <v>#DIV/0!</v>
      </c>
    </row>
    <row r="48" spans="1:15">
      <c r="A48" s="53">
        <v>32</v>
      </c>
      <c r="B48" s="39" t="s">
        <v>232</v>
      </c>
      <c r="C48" s="143"/>
      <c r="D48" s="144"/>
      <c r="E48" s="143"/>
      <c r="F48" s="145"/>
      <c r="G48" s="144">
        <f t="shared" si="1"/>
        <v>0</v>
      </c>
      <c r="H48" s="54" t="e">
        <f t="shared" si="2"/>
        <v>#DIV/0!</v>
      </c>
      <c r="I48" s="43" t="e">
        <f t="shared" si="5"/>
        <v>#DIV/0!</v>
      </c>
      <c r="J48" s="43" t="e">
        <f t="shared" si="6"/>
        <v>#DIV/0!</v>
      </c>
      <c r="K48" s="48" t="e">
        <f t="shared" si="7"/>
        <v>#DIV/0!</v>
      </c>
      <c r="L48" s="43" t="e">
        <f t="shared" si="3"/>
        <v>#DIV/0!</v>
      </c>
      <c r="M48" s="43" t="e">
        <f t="shared" si="4"/>
        <v>#DIV/0!</v>
      </c>
      <c r="N48" s="43" t="e">
        <f t="shared" si="4"/>
        <v>#DIV/0!</v>
      </c>
      <c r="O48" s="90" t="e">
        <f t="shared" si="4"/>
        <v>#DIV/0!</v>
      </c>
    </row>
    <row r="49" spans="1:15">
      <c r="A49" s="53">
        <v>33</v>
      </c>
      <c r="B49" s="39" t="s">
        <v>233</v>
      </c>
      <c r="C49" s="143"/>
      <c r="D49" s="144"/>
      <c r="E49" s="143"/>
      <c r="F49" s="145"/>
      <c r="G49" s="144">
        <f t="shared" si="1"/>
        <v>0</v>
      </c>
      <c r="H49" s="54" t="e">
        <f t="shared" si="2"/>
        <v>#DIV/0!</v>
      </c>
      <c r="I49" s="43" t="e">
        <f t="shared" si="5"/>
        <v>#DIV/0!</v>
      </c>
      <c r="J49" s="43" t="e">
        <f t="shared" si="6"/>
        <v>#DIV/0!</v>
      </c>
      <c r="K49" s="48" t="e">
        <f t="shared" si="7"/>
        <v>#DIV/0!</v>
      </c>
      <c r="L49" s="43" t="e">
        <f t="shared" si="3"/>
        <v>#DIV/0!</v>
      </c>
      <c r="M49" s="43" t="e">
        <f t="shared" si="4"/>
        <v>#DIV/0!</v>
      </c>
      <c r="N49" s="43" t="e">
        <f t="shared" si="4"/>
        <v>#DIV/0!</v>
      </c>
      <c r="O49" s="90" t="e">
        <f t="shared" si="4"/>
        <v>#DIV/0!</v>
      </c>
    </row>
    <row r="50" spans="1:15">
      <c r="A50" s="53">
        <v>34</v>
      </c>
      <c r="B50" s="39" t="s">
        <v>234</v>
      </c>
      <c r="C50" s="143"/>
      <c r="D50" s="144"/>
      <c r="E50" s="143"/>
      <c r="F50" s="145"/>
      <c r="G50" s="144">
        <f t="shared" si="1"/>
        <v>0</v>
      </c>
      <c r="H50" s="54" t="e">
        <f t="shared" si="2"/>
        <v>#DIV/0!</v>
      </c>
      <c r="I50" s="43" t="e">
        <f t="shared" si="5"/>
        <v>#DIV/0!</v>
      </c>
      <c r="J50" s="43" t="e">
        <f t="shared" si="6"/>
        <v>#DIV/0!</v>
      </c>
      <c r="K50" s="48" t="e">
        <f t="shared" si="7"/>
        <v>#DIV/0!</v>
      </c>
      <c r="L50" s="43" t="e">
        <f t="shared" si="3"/>
        <v>#DIV/0!</v>
      </c>
      <c r="M50" s="43" t="e">
        <f t="shared" si="4"/>
        <v>#DIV/0!</v>
      </c>
      <c r="N50" s="43" t="e">
        <f t="shared" si="4"/>
        <v>#DIV/0!</v>
      </c>
      <c r="O50" s="90" t="e">
        <f t="shared" si="4"/>
        <v>#DIV/0!</v>
      </c>
    </row>
    <row r="51" spans="1:15">
      <c r="A51" s="53">
        <v>35</v>
      </c>
      <c r="B51" s="39">
        <v>40889</v>
      </c>
      <c r="C51" s="143"/>
      <c r="D51" s="144"/>
      <c r="E51" s="143"/>
      <c r="F51" s="145"/>
      <c r="G51" s="144">
        <f t="shared" si="1"/>
        <v>0</v>
      </c>
      <c r="H51" s="54" t="e">
        <f t="shared" si="2"/>
        <v>#DIV/0!</v>
      </c>
      <c r="I51" s="43" t="e">
        <f t="shared" si="5"/>
        <v>#DIV/0!</v>
      </c>
      <c r="J51" s="43" t="e">
        <f t="shared" si="6"/>
        <v>#DIV/0!</v>
      </c>
      <c r="K51" s="48" t="e">
        <f t="shared" si="7"/>
        <v>#DIV/0!</v>
      </c>
      <c r="L51" s="43" t="e">
        <f t="shared" si="3"/>
        <v>#DIV/0!</v>
      </c>
      <c r="M51" s="43" t="e">
        <f t="shared" si="4"/>
        <v>#DIV/0!</v>
      </c>
      <c r="N51" s="43" t="e">
        <f t="shared" si="4"/>
        <v>#DIV/0!</v>
      </c>
      <c r="O51" s="90" t="e">
        <f t="shared" si="4"/>
        <v>#DIV/0!</v>
      </c>
    </row>
    <row r="52" spans="1:15">
      <c r="A52" s="53">
        <v>36</v>
      </c>
      <c r="B52" s="39">
        <v>40798</v>
      </c>
      <c r="C52" s="143"/>
      <c r="D52" s="144"/>
      <c r="E52" s="143"/>
      <c r="F52" s="145"/>
      <c r="G52" s="144">
        <f t="shared" si="1"/>
        <v>0</v>
      </c>
      <c r="H52" s="54" t="e">
        <f t="shared" si="2"/>
        <v>#DIV/0!</v>
      </c>
      <c r="I52" s="43" t="e">
        <f t="shared" si="5"/>
        <v>#DIV/0!</v>
      </c>
      <c r="J52" s="43" t="e">
        <f t="shared" si="6"/>
        <v>#DIV/0!</v>
      </c>
      <c r="K52" s="48" t="e">
        <f t="shared" si="7"/>
        <v>#DIV/0!</v>
      </c>
      <c r="L52" s="43" t="e">
        <f t="shared" si="3"/>
        <v>#DIV/0!</v>
      </c>
      <c r="M52" s="43" t="e">
        <f t="shared" si="4"/>
        <v>#DIV/0!</v>
      </c>
      <c r="N52" s="43" t="e">
        <f t="shared" si="4"/>
        <v>#DIV/0!</v>
      </c>
      <c r="O52" s="90" t="e">
        <f t="shared" si="4"/>
        <v>#DIV/0!</v>
      </c>
    </row>
    <row r="53" spans="1:15">
      <c r="A53" s="53">
        <v>37</v>
      </c>
      <c r="B53" s="39">
        <v>40767</v>
      </c>
      <c r="C53" s="143"/>
      <c r="D53" s="144"/>
      <c r="E53" s="143"/>
      <c r="F53" s="145"/>
      <c r="G53" s="144">
        <f t="shared" si="1"/>
        <v>0</v>
      </c>
      <c r="H53" s="54" t="e">
        <f t="shared" si="2"/>
        <v>#DIV/0!</v>
      </c>
      <c r="I53" s="43" t="e">
        <f t="shared" si="5"/>
        <v>#DIV/0!</v>
      </c>
      <c r="J53" s="43" t="e">
        <f t="shared" si="6"/>
        <v>#DIV/0!</v>
      </c>
      <c r="K53" s="48" t="e">
        <f t="shared" si="7"/>
        <v>#DIV/0!</v>
      </c>
      <c r="L53" s="43" t="e">
        <f t="shared" si="3"/>
        <v>#DIV/0!</v>
      </c>
      <c r="M53" s="43" t="e">
        <f t="shared" si="4"/>
        <v>#DIV/0!</v>
      </c>
      <c r="N53" s="43" t="e">
        <f t="shared" si="4"/>
        <v>#DIV/0!</v>
      </c>
      <c r="O53" s="90" t="e">
        <f t="shared" si="4"/>
        <v>#DIV/0!</v>
      </c>
    </row>
    <row r="54" spans="1:15">
      <c r="A54" s="53">
        <v>38</v>
      </c>
      <c r="B54" s="39">
        <v>40736</v>
      </c>
      <c r="C54" s="143"/>
      <c r="D54" s="144"/>
      <c r="E54" s="143"/>
      <c r="F54" s="145"/>
      <c r="G54" s="144">
        <f t="shared" si="1"/>
        <v>0</v>
      </c>
      <c r="H54" s="54" t="e">
        <f t="shared" si="2"/>
        <v>#DIV/0!</v>
      </c>
      <c r="I54" s="43" t="e">
        <f t="shared" si="5"/>
        <v>#DIV/0!</v>
      </c>
      <c r="J54" s="43" t="e">
        <f t="shared" si="6"/>
        <v>#DIV/0!</v>
      </c>
      <c r="K54" s="48" t="e">
        <f t="shared" si="7"/>
        <v>#DIV/0!</v>
      </c>
      <c r="L54" s="43" t="e">
        <f t="shared" si="3"/>
        <v>#DIV/0!</v>
      </c>
      <c r="M54" s="43" t="e">
        <f t="shared" si="4"/>
        <v>#DIV/0!</v>
      </c>
      <c r="N54" s="43" t="e">
        <f t="shared" si="4"/>
        <v>#DIV/0!</v>
      </c>
      <c r="O54" s="90" t="e">
        <f t="shared" si="4"/>
        <v>#DIV/0!</v>
      </c>
    </row>
    <row r="55" spans="1:15">
      <c r="A55" s="53">
        <v>39</v>
      </c>
      <c r="B55" s="39">
        <v>40706</v>
      </c>
      <c r="C55" s="143"/>
      <c r="D55" s="144"/>
      <c r="E55" s="143"/>
      <c r="F55" s="145"/>
      <c r="G55" s="144">
        <f t="shared" si="1"/>
        <v>0</v>
      </c>
      <c r="H55" s="54" t="e">
        <f t="shared" si="2"/>
        <v>#DIV/0!</v>
      </c>
      <c r="I55" s="43" t="e">
        <f t="shared" si="5"/>
        <v>#DIV/0!</v>
      </c>
      <c r="J55" s="43" t="e">
        <f t="shared" si="6"/>
        <v>#DIV/0!</v>
      </c>
      <c r="K55" s="48" t="e">
        <f t="shared" si="7"/>
        <v>#DIV/0!</v>
      </c>
      <c r="L55" s="43" t="e">
        <f t="shared" si="3"/>
        <v>#DIV/0!</v>
      </c>
      <c r="M55" s="43" t="e">
        <f t="shared" si="4"/>
        <v>#DIV/0!</v>
      </c>
      <c r="N55" s="43" t="e">
        <f t="shared" si="4"/>
        <v>#DIV/0!</v>
      </c>
      <c r="O55" s="90" t="e">
        <f t="shared" si="4"/>
        <v>#DIV/0!</v>
      </c>
    </row>
    <row r="56" spans="1:15">
      <c r="A56" s="53">
        <v>40</v>
      </c>
      <c r="B56" s="39">
        <v>40675</v>
      </c>
      <c r="C56" s="143"/>
      <c r="D56" s="144"/>
      <c r="E56" s="143"/>
      <c r="F56" s="145"/>
      <c r="G56" s="144">
        <f t="shared" si="1"/>
        <v>0</v>
      </c>
      <c r="H56" s="54" t="e">
        <f t="shared" si="2"/>
        <v>#DIV/0!</v>
      </c>
      <c r="I56" s="43" t="e">
        <f t="shared" si="5"/>
        <v>#DIV/0!</v>
      </c>
      <c r="J56" s="43" t="e">
        <f t="shared" si="6"/>
        <v>#DIV/0!</v>
      </c>
      <c r="K56" s="48" t="e">
        <f t="shared" si="7"/>
        <v>#DIV/0!</v>
      </c>
      <c r="L56" s="43" t="e">
        <f t="shared" si="3"/>
        <v>#DIV/0!</v>
      </c>
      <c r="M56" s="43" t="e">
        <f t="shared" si="4"/>
        <v>#DIV/0!</v>
      </c>
      <c r="N56" s="43" t="e">
        <f t="shared" si="4"/>
        <v>#DIV/0!</v>
      </c>
      <c r="O56" s="90" t="e">
        <f t="shared" si="4"/>
        <v>#DIV/0!</v>
      </c>
    </row>
    <row r="57" spans="1:15">
      <c r="A57" s="53">
        <v>41</v>
      </c>
      <c r="B57" s="39">
        <v>40586</v>
      </c>
      <c r="C57" s="143"/>
      <c r="D57" s="144"/>
      <c r="E57" s="143"/>
      <c r="F57" s="145"/>
      <c r="G57" s="144">
        <f t="shared" si="1"/>
        <v>0</v>
      </c>
      <c r="H57" s="54" t="e">
        <f t="shared" si="2"/>
        <v>#DIV/0!</v>
      </c>
      <c r="I57" s="43" t="e">
        <f t="shared" si="5"/>
        <v>#DIV/0!</v>
      </c>
      <c r="J57" s="43" t="e">
        <f t="shared" si="6"/>
        <v>#DIV/0!</v>
      </c>
      <c r="K57" s="48" t="e">
        <f t="shared" si="7"/>
        <v>#DIV/0!</v>
      </c>
      <c r="L57" s="43" t="e">
        <f t="shared" si="3"/>
        <v>#DIV/0!</v>
      </c>
      <c r="M57" s="43" t="e">
        <f t="shared" si="4"/>
        <v>#DIV/0!</v>
      </c>
      <c r="N57" s="43" t="e">
        <f t="shared" si="4"/>
        <v>#DIV/0!</v>
      </c>
      <c r="O57" s="90" t="e">
        <f t="shared" si="4"/>
        <v>#DIV/0!</v>
      </c>
    </row>
    <row r="58" spans="1:15">
      <c r="A58" s="53">
        <v>42</v>
      </c>
      <c r="B58" s="39">
        <v>40555</v>
      </c>
      <c r="C58" s="143"/>
      <c r="D58" s="144"/>
      <c r="E58" s="143"/>
      <c r="F58" s="145"/>
      <c r="G58" s="144">
        <f t="shared" si="1"/>
        <v>0</v>
      </c>
      <c r="H58" s="54" t="e">
        <f t="shared" si="2"/>
        <v>#DIV/0!</v>
      </c>
      <c r="I58" s="43" t="e">
        <f t="shared" si="5"/>
        <v>#DIV/0!</v>
      </c>
      <c r="J58" s="43" t="e">
        <f t="shared" si="6"/>
        <v>#DIV/0!</v>
      </c>
      <c r="K58" s="48" t="e">
        <f t="shared" si="7"/>
        <v>#DIV/0!</v>
      </c>
      <c r="L58" s="43" t="e">
        <f t="shared" si="3"/>
        <v>#DIV/0!</v>
      </c>
      <c r="M58" s="43" t="e">
        <f t="shared" si="4"/>
        <v>#DIV/0!</v>
      </c>
      <c r="N58" s="43" t="e">
        <f t="shared" si="4"/>
        <v>#DIV/0!</v>
      </c>
      <c r="O58" s="90" t="e">
        <f t="shared" si="4"/>
        <v>#DIV/0!</v>
      </c>
    </row>
    <row r="59" spans="1:15">
      <c r="A59" s="53">
        <v>43</v>
      </c>
      <c r="B59" s="39" t="s">
        <v>235</v>
      </c>
      <c r="C59" s="143"/>
      <c r="D59" s="144"/>
      <c r="E59" s="143"/>
      <c r="F59" s="145"/>
      <c r="G59" s="144">
        <f t="shared" si="1"/>
        <v>0</v>
      </c>
      <c r="H59" s="54" t="e">
        <f t="shared" si="2"/>
        <v>#DIV/0!</v>
      </c>
      <c r="I59" s="43" t="e">
        <f t="shared" si="5"/>
        <v>#DIV/0!</v>
      </c>
      <c r="J59" s="43" t="e">
        <f t="shared" si="6"/>
        <v>#DIV/0!</v>
      </c>
      <c r="K59" s="48" t="e">
        <f t="shared" si="7"/>
        <v>#DIV/0!</v>
      </c>
      <c r="L59" s="43" t="e">
        <f t="shared" si="3"/>
        <v>#DIV/0!</v>
      </c>
      <c r="M59" s="43" t="e">
        <f t="shared" si="4"/>
        <v>#DIV/0!</v>
      </c>
      <c r="N59" s="43" t="e">
        <f t="shared" si="4"/>
        <v>#DIV/0!</v>
      </c>
      <c r="O59" s="90" t="e">
        <f t="shared" si="4"/>
        <v>#DIV/0!</v>
      </c>
    </row>
    <row r="60" spans="1:15">
      <c r="A60" s="53">
        <v>44</v>
      </c>
      <c r="B60" s="39" t="s">
        <v>236</v>
      </c>
      <c r="C60" s="143"/>
      <c r="D60" s="144"/>
      <c r="E60" s="143"/>
      <c r="F60" s="145"/>
      <c r="G60" s="144">
        <f t="shared" si="1"/>
        <v>0</v>
      </c>
      <c r="H60" s="54" t="e">
        <f t="shared" si="2"/>
        <v>#DIV/0!</v>
      </c>
      <c r="I60" s="43" t="e">
        <f t="shared" si="5"/>
        <v>#DIV/0!</v>
      </c>
      <c r="J60" s="43" t="e">
        <f t="shared" si="6"/>
        <v>#DIV/0!</v>
      </c>
      <c r="K60" s="48" t="e">
        <f t="shared" si="7"/>
        <v>#DIV/0!</v>
      </c>
      <c r="L60" s="43" t="e">
        <f t="shared" si="3"/>
        <v>#DIV/0!</v>
      </c>
      <c r="M60" s="43" t="e">
        <f t="shared" si="4"/>
        <v>#DIV/0!</v>
      </c>
      <c r="N60" s="43" t="e">
        <f t="shared" si="4"/>
        <v>#DIV/0!</v>
      </c>
      <c r="O60" s="90" t="e">
        <f t="shared" si="4"/>
        <v>#DIV/0!</v>
      </c>
    </row>
    <row r="61" spans="1:15">
      <c r="A61" s="53">
        <v>45</v>
      </c>
      <c r="B61" s="39" t="s">
        <v>237</v>
      </c>
      <c r="C61" s="143"/>
      <c r="D61" s="144"/>
      <c r="E61" s="143"/>
      <c r="F61" s="145"/>
      <c r="G61" s="144">
        <f t="shared" si="1"/>
        <v>0</v>
      </c>
      <c r="H61" s="54" t="e">
        <f t="shared" si="2"/>
        <v>#DIV/0!</v>
      </c>
      <c r="I61" s="43" t="e">
        <f t="shared" si="5"/>
        <v>#DIV/0!</v>
      </c>
      <c r="J61" s="43" t="e">
        <f t="shared" si="6"/>
        <v>#DIV/0!</v>
      </c>
      <c r="K61" s="48" t="e">
        <f t="shared" si="7"/>
        <v>#DIV/0!</v>
      </c>
      <c r="L61" s="43" t="e">
        <f t="shared" si="3"/>
        <v>#DIV/0!</v>
      </c>
      <c r="M61" s="43" t="e">
        <f t="shared" si="4"/>
        <v>#DIV/0!</v>
      </c>
      <c r="N61" s="43" t="e">
        <f t="shared" si="4"/>
        <v>#DIV/0!</v>
      </c>
      <c r="O61" s="90" t="e">
        <f t="shared" si="4"/>
        <v>#DIV/0!</v>
      </c>
    </row>
    <row r="62" spans="1:15">
      <c r="A62" s="53">
        <v>46</v>
      </c>
      <c r="B62" s="39" t="s">
        <v>238</v>
      </c>
      <c r="C62" s="143"/>
      <c r="D62" s="144"/>
      <c r="E62" s="143"/>
      <c r="F62" s="145"/>
      <c r="G62" s="144">
        <f t="shared" si="1"/>
        <v>0</v>
      </c>
      <c r="H62" s="54" t="e">
        <f t="shared" si="2"/>
        <v>#DIV/0!</v>
      </c>
      <c r="I62" s="43" t="e">
        <f t="shared" si="5"/>
        <v>#DIV/0!</v>
      </c>
      <c r="J62" s="43" t="e">
        <f t="shared" si="6"/>
        <v>#DIV/0!</v>
      </c>
      <c r="K62" s="48" t="e">
        <f t="shared" si="7"/>
        <v>#DIV/0!</v>
      </c>
      <c r="L62" s="43" t="e">
        <f t="shared" si="3"/>
        <v>#DIV/0!</v>
      </c>
      <c r="M62" s="43" t="e">
        <f t="shared" si="4"/>
        <v>#DIV/0!</v>
      </c>
      <c r="N62" s="43" t="e">
        <f t="shared" si="4"/>
        <v>#DIV/0!</v>
      </c>
      <c r="O62" s="90" t="e">
        <f t="shared" si="4"/>
        <v>#DIV/0!</v>
      </c>
    </row>
    <row r="63" spans="1:15">
      <c r="A63" s="53">
        <v>47</v>
      </c>
      <c r="B63" s="39" t="s">
        <v>239</v>
      </c>
      <c r="C63" s="143"/>
      <c r="D63" s="144"/>
      <c r="E63" s="143"/>
      <c r="F63" s="145"/>
      <c r="G63" s="144">
        <f t="shared" si="1"/>
        <v>0</v>
      </c>
      <c r="H63" s="54" t="e">
        <f t="shared" si="2"/>
        <v>#DIV/0!</v>
      </c>
      <c r="I63" s="43" t="e">
        <f t="shared" si="5"/>
        <v>#DIV/0!</v>
      </c>
      <c r="J63" s="43" t="e">
        <f t="shared" si="6"/>
        <v>#DIV/0!</v>
      </c>
      <c r="K63" s="48" t="e">
        <f t="shared" si="7"/>
        <v>#DIV/0!</v>
      </c>
      <c r="L63" s="43" t="e">
        <f t="shared" si="3"/>
        <v>#DIV/0!</v>
      </c>
      <c r="M63" s="43" t="e">
        <f t="shared" si="4"/>
        <v>#DIV/0!</v>
      </c>
      <c r="N63" s="43" t="e">
        <f t="shared" si="4"/>
        <v>#DIV/0!</v>
      </c>
      <c r="O63" s="90" t="e">
        <f t="shared" si="4"/>
        <v>#DIV/0!</v>
      </c>
    </row>
    <row r="64" spans="1:15">
      <c r="A64" s="53">
        <v>48</v>
      </c>
      <c r="B64" s="39" t="s">
        <v>240</v>
      </c>
      <c r="C64" s="143"/>
      <c r="D64" s="144"/>
      <c r="E64" s="143"/>
      <c r="F64" s="145"/>
      <c r="G64" s="144">
        <f t="shared" si="1"/>
        <v>0</v>
      </c>
      <c r="H64" s="54" t="e">
        <f t="shared" si="2"/>
        <v>#DIV/0!</v>
      </c>
      <c r="I64" s="43" t="e">
        <f t="shared" si="5"/>
        <v>#DIV/0!</v>
      </c>
      <c r="J64" s="43" t="e">
        <f t="shared" si="6"/>
        <v>#DIV/0!</v>
      </c>
      <c r="K64" s="48" t="e">
        <f t="shared" si="7"/>
        <v>#DIV/0!</v>
      </c>
      <c r="L64" s="43" t="e">
        <f t="shared" si="3"/>
        <v>#DIV/0!</v>
      </c>
      <c r="M64" s="43" t="e">
        <f t="shared" si="4"/>
        <v>#DIV/0!</v>
      </c>
      <c r="N64" s="43" t="e">
        <f t="shared" si="4"/>
        <v>#DIV/0!</v>
      </c>
      <c r="O64" s="90" t="e">
        <f t="shared" si="4"/>
        <v>#DIV/0!</v>
      </c>
    </row>
    <row r="65" spans="1:15">
      <c r="A65" s="53">
        <v>49</v>
      </c>
      <c r="B65" s="39" t="s">
        <v>241</v>
      </c>
      <c r="C65" s="143"/>
      <c r="D65" s="144"/>
      <c r="E65" s="143"/>
      <c r="F65" s="145"/>
      <c r="G65" s="144">
        <f t="shared" si="1"/>
        <v>0</v>
      </c>
      <c r="H65" s="54" t="e">
        <f t="shared" si="2"/>
        <v>#DIV/0!</v>
      </c>
      <c r="I65" s="43" t="e">
        <f t="shared" si="5"/>
        <v>#DIV/0!</v>
      </c>
      <c r="J65" s="43" t="e">
        <f t="shared" si="6"/>
        <v>#DIV/0!</v>
      </c>
      <c r="K65" s="48" t="e">
        <f t="shared" si="7"/>
        <v>#DIV/0!</v>
      </c>
      <c r="L65" s="43" t="e">
        <f t="shared" si="3"/>
        <v>#DIV/0!</v>
      </c>
      <c r="M65" s="43" t="e">
        <f t="shared" si="4"/>
        <v>#DIV/0!</v>
      </c>
      <c r="N65" s="43" t="e">
        <f t="shared" si="4"/>
        <v>#DIV/0!</v>
      </c>
      <c r="O65" s="90" t="e">
        <f t="shared" si="4"/>
        <v>#DIV/0!</v>
      </c>
    </row>
    <row r="66" spans="1:15">
      <c r="A66" s="53">
        <v>50</v>
      </c>
      <c r="B66" s="39" t="s">
        <v>242</v>
      </c>
      <c r="C66" s="143"/>
      <c r="D66" s="144"/>
      <c r="E66" s="143"/>
      <c r="F66" s="145"/>
      <c r="G66" s="144">
        <f t="shared" si="1"/>
        <v>0</v>
      </c>
      <c r="H66" s="54" t="e">
        <f t="shared" si="2"/>
        <v>#DIV/0!</v>
      </c>
      <c r="I66" s="43" t="e">
        <f t="shared" si="5"/>
        <v>#DIV/0!</v>
      </c>
      <c r="J66" s="43" t="e">
        <f t="shared" si="6"/>
        <v>#DIV/0!</v>
      </c>
      <c r="K66" s="48" t="e">
        <f t="shared" si="7"/>
        <v>#DIV/0!</v>
      </c>
      <c r="L66" s="43" t="e">
        <f t="shared" si="3"/>
        <v>#DIV/0!</v>
      </c>
      <c r="M66" s="43" t="e">
        <f t="shared" si="4"/>
        <v>#DIV/0!</v>
      </c>
      <c r="N66" s="43" t="e">
        <f t="shared" si="4"/>
        <v>#DIV/0!</v>
      </c>
      <c r="O66" s="90" t="e">
        <f t="shared" si="4"/>
        <v>#DIV/0!</v>
      </c>
    </row>
    <row r="67" spans="1:15">
      <c r="A67" s="53">
        <v>51</v>
      </c>
      <c r="B67" s="39" t="s">
        <v>243</v>
      </c>
      <c r="C67" s="143"/>
      <c r="D67" s="144"/>
      <c r="E67" s="143"/>
      <c r="F67" s="145"/>
      <c r="G67" s="144">
        <f t="shared" si="1"/>
        <v>0</v>
      </c>
      <c r="H67" s="54" t="e">
        <f t="shared" si="2"/>
        <v>#DIV/0!</v>
      </c>
      <c r="I67" s="43" t="e">
        <f t="shared" si="5"/>
        <v>#DIV/0!</v>
      </c>
      <c r="J67" s="43" t="e">
        <f t="shared" si="6"/>
        <v>#DIV/0!</v>
      </c>
      <c r="K67" s="48" t="e">
        <f t="shared" si="7"/>
        <v>#DIV/0!</v>
      </c>
      <c r="L67" s="43" t="e">
        <f t="shared" si="3"/>
        <v>#DIV/0!</v>
      </c>
      <c r="M67" s="43" t="e">
        <f t="shared" si="4"/>
        <v>#DIV/0!</v>
      </c>
      <c r="N67" s="43" t="e">
        <f t="shared" si="4"/>
        <v>#DIV/0!</v>
      </c>
      <c r="O67" s="90" t="e">
        <f t="shared" si="4"/>
        <v>#DIV/0!</v>
      </c>
    </row>
    <row r="68" spans="1:15">
      <c r="A68" s="53">
        <v>52</v>
      </c>
      <c r="B68" s="39" t="s">
        <v>244</v>
      </c>
      <c r="C68" s="143"/>
      <c r="D68" s="144"/>
      <c r="E68" s="143"/>
      <c r="F68" s="145"/>
      <c r="G68" s="144">
        <f t="shared" si="1"/>
        <v>0</v>
      </c>
      <c r="H68" s="54" t="e">
        <f t="shared" si="2"/>
        <v>#DIV/0!</v>
      </c>
      <c r="I68" s="43" t="e">
        <f t="shared" si="5"/>
        <v>#DIV/0!</v>
      </c>
      <c r="J68" s="43" t="e">
        <f t="shared" si="6"/>
        <v>#DIV/0!</v>
      </c>
      <c r="K68" s="48" t="e">
        <f t="shared" si="7"/>
        <v>#DIV/0!</v>
      </c>
      <c r="L68" s="43" t="e">
        <f t="shared" si="3"/>
        <v>#DIV/0!</v>
      </c>
      <c r="M68" s="43" t="e">
        <f t="shared" si="4"/>
        <v>#DIV/0!</v>
      </c>
      <c r="N68" s="43" t="e">
        <f t="shared" si="4"/>
        <v>#DIV/0!</v>
      </c>
      <c r="O68" s="90" t="e">
        <f t="shared" si="4"/>
        <v>#DIV/0!</v>
      </c>
    </row>
    <row r="69" spans="1:15">
      <c r="A69" s="53">
        <v>53</v>
      </c>
      <c r="B69" s="39" t="s">
        <v>245</v>
      </c>
      <c r="C69" s="143"/>
      <c r="D69" s="144"/>
      <c r="E69" s="143"/>
      <c r="F69" s="145"/>
      <c r="G69" s="144">
        <f t="shared" si="1"/>
        <v>0</v>
      </c>
      <c r="H69" s="54" t="e">
        <f t="shared" si="2"/>
        <v>#DIV/0!</v>
      </c>
      <c r="I69" s="43" t="e">
        <f t="shared" si="5"/>
        <v>#DIV/0!</v>
      </c>
      <c r="J69" s="43" t="e">
        <f t="shared" si="6"/>
        <v>#DIV/0!</v>
      </c>
      <c r="K69" s="48" t="e">
        <f t="shared" si="7"/>
        <v>#DIV/0!</v>
      </c>
      <c r="L69" s="43" t="e">
        <f t="shared" si="3"/>
        <v>#DIV/0!</v>
      </c>
      <c r="M69" s="43" t="e">
        <f t="shared" si="4"/>
        <v>#DIV/0!</v>
      </c>
      <c r="N69" s="43" t="e">
        <f t="shared" si="4"/>
        <v>#DIV/0!</v>
      </c>
      <c r="O69" s="90" t="e">
        <f t="shared" si="4"/>
        <v>#DIV/0!</v>
      </c>
    </row>
    <row r="70" spans="1:15">
      <c r="A70" s="53">
        <v>54</v>
      </c>
      <c r="B70" s="39" t="s">
        <v>246</v>
      </c>
      <c r="C70" s="143"/>
      <c r="D70" s="144"/>
      <c r="E70" s="143"/>
      <c r="F70" s="145"/>
      <c r="G70" s="144">
        <f t="shared" si="1"/>
        <v>0</v>
      </c>
      <c r="H70" s="54" t="e">
        <f t="shared" si="2"/>
        <v>#DIV/0!</v>
      </c>
      <c r="I70" s="43" t="e">
        <f t="shared" si="5"/>
        <v>#DIV/0!</v>
      </c>
      <c r="J70" s="43" t="e">
        <f t="shared" si="6"/>
        <v>#DIV/0!</v>
      </c>
      <c r="K70" s="48" t="e">
        <f t="shared" si="7"/>
        <v>#DIV/0!</v>
      </c>
      <c r="L70" s="43" t="e">
        <f t="shared" si="3"/>
        <v>#DIV/0!</v>
      </c>
      <c r="M70" s="43" t="e">
        <f t="shared" si="4"/>
        <v>#DIV/0!</v>
      </c>
      <c r="N70" s="43" t="e">
        <f t="shared" si="4"/>
        <v>#DIV/0!</v>
      </c>
      <c r="O70" s="90" t="e">
        <f t="shared" si="4"/>
        <v>#DIV/0!</v>
      </c>
    </row>
    <row r="71" spans="1:15">
      <c r="A71" s="53">
        <v>55</v>
      </c>
      <c r="B71" s="39" t="s">
        <v>247</v>
      </c>
      <c r="C71" s="143"/>
      <c r="D71" s="144"/>
      <c r="E71" s="143"/>
      <c r="F71" s="145"/>
      <c r="G71" s="144">
        <f t="shared" si="1"/>
        <v>0</v>
      </c>
      <c r="H71" s="54" t="e">
        <f t="shared" si="2"/>
        <v>#DIV/0!</v>
      </c>
      <c r="I71" s="43" t="e">
        <f t="shared" si="5"/>
        <v>#DIV/0!</v>
      </c>
      <c r="J71" s="43" t="e">
        <f t="shared" si="6"/>
        <v>#DIV/0!</v>
      </c>
      <c r="K71" s="48" t="e">
        <f t="shared" si="7"/>
        <v>#DIV/0!</v>
      </c>
      <c r="L71" s="43" t="e">
        <f t="shared" si="3"/>
        <v>#DIV/0!</v>
      </c>
      <c r="M71" s="43" t="e">
        <f t="shared" si="4"/>
        <v>#DIV/0!</v>
      </c>
      <c r="N71" s="43" t="e">
        <f t="shared" si="4"/>
        <v>#DIV/0!</v>
      </c>
      <c r="O71" s="90" t="e">
        <f t="shared" si="4"/>
        <v>#DIV/0!</v>
      </c>
    </row>
    <row r="72" spans="1:15">
      <c r="A72" s="53">
        <v>56</v>
      </c>
      <c r="B72" s="39">
        <v>40858</v>
      </c>
      <c r="C72" s="143"/>
      <c r="D72" s="144"/>
      <c r="E72" s="143"/>
      <c r="F72" s="145"/>
      <c r="G72" s="144">
        <f t="shared" si="1"/>
        <v>0</v>
      </c>
      <c r="H72" s="54" t="e">
        <f t="shared" si="2"/>
        <v>#DIV/0!</v>
      </c>
      <c r="I72" s="43" t="e">
        <f t="shared" si="5"/>
        <v>#DIV/0!</v>
      </c>
      <c r="J72" s="43" t="e">
        <f t="shared" si="6"/>
        <v>#DIV/0!</v>
      </c>
      <c r="K72" s="48" t="e">
        <f t="shared" si="7"/>
        <v>#DIV/0!</v>
      </c>
      <c r="L72" s="43" t="e">
        <f t="shared" si="3"/>
        <v>#DIV/0!</v>
      </c>
      <c r="M72" s="43" t="e">
        <f t="shared" si="4"/>
        <v>#DIV/0!</v>
      </c>
      <c r="N72" s="43" t="e">
        <f t="shared" si="4"/>
        <v>#DIV/0!</v>
      </c>
      <c r="O72" s="90" t="e">
        <f t="shared" si="4"/>
        <v>#DIV/0!</v>
      </c>
    </row>
    <row r="73" spans="1:15">
      <c r="A73" s="53">
        <v>57</v>
      </c>
      <c r="B73" s="39">
        <v>40827</v>
      </c>
      <c r="C73" s="143"/>
      <c r="D73" s="144"/>
      <c r="E73" s="143"/>
      <c r="F73" s="145"/>
      <c r="G73" s="144">
        <f t="shared" si="1"/>
        <v>0</v>
      </c>
      <c r="H73" s="54" t="e">
        <f t="shared" si="2"/>
        <v>#DIV/0!</v>
      </c>
      <c r="I73" s="43" t="e">
        <f t="shared" si="5"/>
        <v>#DIV/0!</v>
      </c>
      <c r="J73" s="43" t="e">
        <f t="shared" si="6"/>
        <v>#DIV/0!</v>
      </c>
      <c r="K73" s="48" t="e">
        <f t="shared" si="7"/>
        <v>#DIV/0!</v>
      </c>
      <c r="L73" s="43" t="e">
        <f t="shared" si="3"/>
        <v>#DIV/0!</v>
      </c>
      <c r="M73" s="43" t="e">
        <f t="shared" si="4"/>
        <v>#DIV/0!</v>
      </c>
      <c r="N73" s="43" t="e">
        <f t="shared" si="4"/>
        <v>#DIV/0!</v>
      </c>
      <c r="O73" s="90" t="e">
        <f t="shared" si="4"/>
        <v>#DIV/0!</v>
      </c>
    </row>
    <row r="74" spans="1:15">
      <c r="A74" s="53">
        <v>58</v>
      </c>
      <c r="B74" s="39">
        <v>40797</v>
      </c>
      <c r="C74" s="143"/>
      <c r="D74" s="144"/>
      <c r="E74" s="143"/>
      <c r="F74" s="145"/>
      <c r="G74" s="144">
        <f t="shared" si="1"/>
        <v>0</v>
      </c>
      <c r="H74" s="54" t="e">
        <f t="shared" si="2"/>
        <v>#DIV/0!</v>
      </c>
      <c r="I74" s="43" t="e">
        <f t="shared" si="5"/>
        <v>#DIV/0!</v>
      </c>
      <c r="J74" s="43" t="e">
        <f t="shared" si="6"/>
        <v>#DIV/0!</v>
      </c>
      <c r="K74" s="48" t="e">
        <f t="shared" si="7"/>
        <v>#DIV/0!</v>
      </c>
      <c r="L74" s="43" t="e">
        <f t="shared" si="3"/>
        <v>#DIV/0!</v>
      </c>
      <c r="M74" s="43" t="e">
        <f t="shared" si="4"/>
        <v>#DIV/0!</v>
      </c>
      <c r="N74" s="43" t="e">
        <f t="shared" si="4"/>
        <v>#DIV/0!</v>
      </c>
      <c r="O74" s="90" t="e">
        <f t="shared" si="4"/>
        <v>#DIV/0!</v>
      </c>
    </row>
    <row r="75" spans="1:15">
      <c r="A75" s="53">
        <v>59</v>
      </c>
      <c r="B75" s="39">
        <v>40766</v>
      </c>
      <c r="C75" s="143"/>
      <c r="D75" s="144"/>
      <c r="E75" s="143"/>
      <c r="F75" s="145"/>
      <c r="G75" s="144">
        <f t="shared" si="1"/>
        <v>0</v>
      </c>
      <c r="H75" s="54" t="e">
        <f t="shared" si="2"/>
        <v>#DIV/0!</v>
      </c>
      <c r="I75" s="43" t="e">
        <f t="shared" si="5"/>
        <v>#DIV/0!</v>
      </c>
      <c r="J75" s="43" t="e">
        <f t="shared" si="6"/>
        <v>#DIV/0!</v>
      </c>
      <c r="K75" s="48" t="e">
        <f t="shared" si="7"/>
        <v>#DIV/0!</v>
      </c>
      <c r="L75" s="43" t="e">
        <f t="shared" si="3"/>
        <v>#DIV/0!</v>
      </c>
      <c r="M75" s="43" t="e">
        <f t="shared" si="4"/>
        <v>#DIV/0!</v>
      </c>
      <c r="N75" s="43" t="e">
        <f t="shared" si="4"/>
        <v>#DIV/0!</v>
      </c>
      <c r="O75" s="90" t="e">
        <f t="shared" si="4"/>
        <v>#DIV/0!</v>
      </c>
    </row>
    <row r="76" spans="1:15">
      <c r="A76" s="53">
        <v>60</v>
      </c>
      <c r="B76" s="39">
        <v>40735</v>
      </c>
      <c r="C76" s="143"/>
      <c r="D76" s="144"/>
      <c r="E76" s="143"/>
      <c r="F76" s="145"/>
      <c r="G76" s="144">
        <f t="shared" si="1"/>
        <v>0</v>
      </c>
      <c r="H76" s="54" t="e">
        <f t="shared" si="2"/>
        <v>#DIV/0!</v>
      </c>
      <c r="I76" s="43" t="e">
        <f t="shared" si="5"/>
        <v>#DIV/0!</v>
      </c>
      <c r="J76" s="43" t="e">
        <f t="shared" si="6"/>
        <v>#DIV/0!</v>
      </c>
      <c r="K76" s="48" t="e">
        <f t="shared" si="7"/>
        <v>#DIV/0!</v>
      </c>
      <c r="L76" s="43" t="e">
        <f t="shared" si="3"/>
        <v>#DIV/0!</v>
      </c>
      <c r="M76" s="43" t="e">
        <f t="shared" si="4"/>
        <v>#DIV/0!</v>
      </c>
      <c r="N76" s="43" t="e">
        <f t="shared" si="4"/>
        <v>#DIV/0!</v>
      </c>
      <c r="O76" s="90" t="e">
        <f t="shared" si="4"/>
        <v>#DIV/0!</v>
      </c>
    </row>
    <row r="77" spans="1:15">
      <c r="A77" s="53">
        <v>61</v>
      </c>
      <c r="B77" s="39">
        <v>40644</v>
      </c>
      <c r="C77" s="143"/>
      <c r="D77" s="144"/>
      <c r="E77" s="143"/>
      <c r="F77" s="145"/>
      <c r="G77" s="144">
        <f t="shared" si="1"/>
        <v>0</v>
      </c>
      <c r="H77" s="54" t="e">
        <f t="shared" si="2"/>
        <v>#DIV/0!</v>
      </c>
      <c r="I77" s="43" t="e">
        <f t="shared" si="5"/>
        <v>#DIV/0!</v>
      </c>
      <c r="J77" s="43" t="e">
        <f t="shared" si="6"/>
        <v>#DIV/0!</v>
      </c>
      <c r="K77" s="48" t="e">
        <f t="shared" si="7"/>
        <v>#DIV/0!</v>
      </c>
      <c r="L77" s="43" t="e">
        <f t="shared" si="3"/>
        <v>#DIV/0!</v>
      </c>
      <c r="M77" s="43" t="e">
        <f t="shared" si="4"/>
        <v>#DIV/0!</v>
      </c>
      <c r="N77" s="43" t="e">
        <f t="shared" si="4"/>
        <v>#DIV/0!</v>
      </c>
      <c r="O77" s="90" t="e">
        <f t="shared" si="4"/>
        <v>#DIV/0!</v>
      </c>
    </row>
    <row r="78" spans="1:15">
      <c r="A78" s="53">
        <v>62</v>
      </c>
      <c r="B78" s="39">
        <v>40613</v>
      </c>
      <c r="C78" s="143"/>
      <c r="D78" s="144"/>
      <c r="E78" s="143"/>
      <c r="F78" s="145"/>
      <c r="G78" s="144">
        <f t="shared" si="1"/>
        <v>0</v>
      </c>
      <c r="H78" s="54" t="e">
        <f t="shared" si="2"/>
        <v>#DIV/0!</v>
      </c>
      <c r="I78" s="43" t="e">
        <f t="shared" si="5"/>
        <v>#DIV/0!</v>
      </c>
      <c r="J78" s="43" t="e">
        <f t="shared" si="6"/>
        <v>#DIV/0!</v>
      </c>
      <c r="K78" s="48" t="e">
        <f t="shared" si="7"/>
        <v>#DIV/0!</v>
      </c>
      <c r="L78" s="43" t="e">
        <f t="shared" si="3"/>
        <v>#DIV/0!</v>
      </c>
      <c r="M78" s="43" t="e">
        <f t="shared" si="4"/>
        <v>#DIV/0!</v>
      </c>
      <c r="N78" s="43" t="e">
        <f t="shared" si="4"/>
        <v>#DIV/0!</v>
      </c>
      <c r="O78" s="90" t="e">
        <f t="shared" si="4"/>
        <v>#DIV/0!</v>
      </c>
    </row>
    <row r="79" spans="1:15">
      <c r="A79" s="53">
        <v>63</v>
      </c>
      <c r="B79" s="39">
        <v>40585</v>
      </c>
      <c r="C79" s="143"/>
      <c r="D79" s="144"/>
      <c r="E79" s="143"/>
      <c r="F79" s="145"/>
      <c r="G79" s="144">
        <f t="shared" si="1"/>
        <v>0</v>
      </c>
      <c r="H79" s="54" t="e">
        <f t="shared" si="2"/>
        <v>#DIV/0!</v>
      </c>
      <c r="I79" s="43" t="e">
        <f t="shared" si="5"/>
        <v>#DIV/0!</v>
      </c>
      <c r="J79" s="43" t="e">
        <f t="shared" si="6"/>
        <v>#DIV/0!</v>
      </c>
      <c r="K79" s="48" t="e">
        <f t="shared" si="7"/>
        <v>#DIV/0!</v>
      </c>
      <c r="L79" s="43" t="e">
        <f t="shared" si="3"/>
        <v>#DIV/0!</v>
      </c>
      <c r="M79" s="43" t="e">
        <f t="shared" si="4"/>
        <v>#DIV/0!</v>
      </c>
      <c r="N79" s="43" t="e">
        <f t="shared" si="4"/>
        <v>#DIV/0!</v>
      </c>
      <c r="O79" s="90" t="e">
        <f t="shared" si="4"/>
        <v>#DIV/0!</v>
      </c>
    </row>
    <row r="80" spans="1:15">
      <c r="A80" s="53">
        <v>64</v>
      </c>
      <c r="B80" s="39">
        <v>40554</v>
      </c>
      <c r="C80" s="143"/>
      <c r="D80" s="144"/>
      <c r="E80" s="143"/>
      <c r="F80" s="145"/>
      <c r="G80" s="144">
        <f t="shared" si="1"/>
        <v>0</v>
      </c>
      <c r="H80" s="54" t="e">
        <f t="shared" si="2"/>
        <v>#DIV/0!</v>
      </c>
      <c r="I80" s="43" t="e">
        <f t="shared" si="5"/>
        <v>#DIV/0!</v>
      </c>
      <c r="J80" s="43" t="e">
        <f t="shared" si="6"/>
        <v>#DIV/0!</v>
      </c>
      <c r="K80" s="48" t="e">
        <f t="shared" si="7"/>
        <v>#DIV/0!</v>
      </c>
      <c r="L80" s="43" t="e">
        <f t="shared" si="3"/>
        <v>#DIV/0!</v>
      </c>
      <c r="M80" s="43" t="e">
        <f t="shared" si="4"/>
        <v>#DIV/0!</v>
      </c>
      <c r="N80" s="43" t="e">
        <f t="shared" si="4"/>
        <v>#DIV/0!</v>
      </c>
      <c r="O80" s="90" t="e">
        <f t="shared" si="4"/>
        <v>#DIV/0!</v>
      </c>
    </row>
    <row r="81" spans="1:15">
      <c r="A81" s="53">
        <v>65</v>
      </c>
      <c r="B81" s="39" t="s">
        <v>248</v>
      </c>
      <c r="C81" s="143"/>
      <c r="D81" s="144"/>
      <c r="E81" s="143"/>
      <c r="F81" s="145"/>
      <c r="G81" s="144">
        <f t="shared" si="1"/>
        <v>0</v>
      </c>
      <c r="H81" s="54" t="e">
        <f t="shared" si="2"/>
        <v>#DIV/0!</v>
      </c>
      <c r="I81" s="43" t="e">
        <f t="shared" si="5"/>
        <v>#DIV/0!</v>
      </c>
      <c r="J81" s="43" t="e">
        <f t="shared" si="6"/>
        <v>#DIV/0!</v>
      </c>
      <c r="K81" s="48" t="e">
        <f t="shared" si="7"/>
        <v>#DIV/0!</v>
      </c>
      <c r="L81" s="43" t="e">
        <f t="shared" si="3"/>
        <v>#DIV/0!</v>
      </c>
      <c r="M81" s="43" t="e">
        <f t="shared" si="4"/>
        <v>#DIV/0!</v>
      </c>
      <c r="N81" s="43" t="e">
        <f t="shared" si="4"/>
        <v>#DIV/0!</v>
      </c>
      <c r="O81" s="90" t="e">
        <f t="shared" si="4"/>
        <v>#DIV/0!</v>
      </c>
    </row>
    <row r="82" spans="1:15">
      <c r="A82" s="53">
        <v>66</v>
      </c>
      <c r="B82" s="39" t="s">
        <v>249</v>
      </c>
      <c r="C82" s="143"/>
      <c r="D82" s="144"/>
      <c r="E82" s="143"/>
      <c r="F82" s="145"/>
      <c r="G82" s="144">
        <f t="shared" ref="G82:G145" si="8">SUM(C82:F82)</f>
        <v>0</v>
      </c>
      <c r="H82" s="54" t="e">
        <f t="shared" ref="H82:H145" si="9">ROUND(G82/G92,6)</f>
        <v>#DIV/0!</v>
      </c>
      <c r="I82" s="43" t="e">
        <f t="shared" ref="I82:I145" si="10">ROUND(G82/G102,6)</f>
        <v>#DIV/0!</v>
      </c>
      <c r="J82" s="43" t="e">
        <f t="shared" ref="J82:J145" si="11">ROUND(G82/G122,6)</f>
        <v>#DIV/0!</v>
      </c>
      <c r="K82" s="48" t="e">
        <f t="shared" ref="K82:K145" si="12">ROUND(G82/G142,6)</f>
        <v>#DIV/0!</v>
      </c>
      <c r="L82" s="43" t="e">
        <f t="shared" ref="L82:L145" si="13">ROUND(LN(H82),6)</f>
        <v>#DIV/0!</v>
      </c>
      <c r="M82" s="43" t="e">
        <f t="shared" ref="M82:O145" si="14">ROUND(LN(I82),6)</f>
        <v>#DIV/0!</v>
      </c>
      <c r="N82" s="43" t="e">
        <f t="shared" si="14"/>
        <v>#DIV/0!</v>
      </c>
      <c r="O82" s="90" t="e">
        <f t="shared" si="14"/>
        <v>#DIV/0!</v>
      </c>
    </row>
    <row r="83" spans="1:15">
      <c r="A83" s="53">
        <v>67</v>
      </c>
      <c r="B83" s="39" t="s">
        <v>250</v>
      </c>
      <c r="C83" s="143"/>
      <c r="D83" s="144"/>
      <c r="E83" s="143"/>
      <c r="F83" s="145"/>
      <c r="G83" s="144">
        <f t="shared" si="8"/>
        <v>0</v>
      </c>
      <c r="H83" s="54" t="e">
        <f t="shared" si="9"/>
        <v>#DIV/0!</v>
      </c>
      <c r="I83" s="43" t="e">
        <f t="shared" si="10"/>
        <v>#DIV/0!</v>
      </c>
      <c r="J83" s="43" t="e">
        <f t="shared" si="11"/>
        <v>#DIV/0!</v>
      </c>
      <c r="K83" s="48" t="e">
        <f t="shared" si="12"/>
        <v>#DIV/0!</v>
      </c>
      <c r="L83" s="43" t="e">
        <f t="shared" si="13"/>
        <v>#DIV/0!</v>
      </c>
      <c r="M83" s="43" t="e">
        <f t="shared" si="14"/>
        <v>#DIV/0!</v>
      </c>
      <c r="N83" s="43" t="e">
        <f t="shared" si="14"/>
        <v>#DIV/0!</v>
      </c>
      <c r="O83" s="90" t="e">
        <f t="shared" si="14"/>
        <v>#DIV/0!</v>
      </c>
    </row>
    <row r="84" spans="1:15">
      <c r="A84" s="53">
        <v>68</v>
      </c>
      <c r="B84" s="39" t="s">
        <v>251</v>
      </c>
      <c r="C84" s="143"/>
      <c r="D84" s="144"/>
      <c r="E84" s="143"/>
      <c r="F84" s="145"/>
      <c r="G84" s="144">
        <f t="shared" si="8"/>
        <v>0</v>
      </c>
      <c r="H84" s="54" t="e">
        <f t="shared" si="9"/>
        <v>#DIV/0!</v>
      </c>
      <c r="I84" s="43" t="e">
        <f t="shared" si="10"/>
        <v>#DIV/0!</v>
      </c>
      <c r="J84" s="43" t="e">
        <f t="shared" si="11"/>
        <v>#DIV/0!</v>
      </c>
      <c r="K84" s="48" t="e">
        <f t="shared" si="12"/>
        <v>#DIV/0!</v>
      </c>
      <c r="L84" s="43" t="e">
        <f t="shared" si="13"/>
        <v>#DIV/0!</v>
      </c>
      <c r="M84" s="43" t="e">
        <f t="shared" si="14"/>
        <v>#DIV/0!</v>
      </c>
      <c r="N84" s="43" t="e">
        <f t="shared" si="14"/>
        <v>#DIV/0!</v>
      </c>
      <c r="O84" s="90" t="e">
        <f t="shared" si="14"/>
        <v>#DIV/0!</v>
      </c>
    </row>
    <row r="85" spans="1:15">
      <c r="A85" s="53">
        <v>69</v>
      </c>
      <c r="B85" s="39" t="s">
        <v>252</v>
      </c>
      <c r="C85" s="143"/>
      <c r="D85" s="144"/>
      <c r="E85" s="143"/>
      <c r="F85" s="145"/>
      <c r="G85" s="144">
        <f t="shared" si="8"/>
        <v>0</v>
      </c>
      <c r="H85" s="54" t="e">
        <f t="shared" si="9"/>
        <v>#DIV/0!</v>
      </c>
      <c r="I85" s="43" t="e">
        <f t="shared" si="10"/>
        <v>#DIV/0!</v>
      </c>
      <c r="J85" s="43" t="e">
        <f t="shared" si="11"/>
        <v>#DIV/0!</v>
      </c>
      <c r="K85" s="48" t="e">
        <f t="shared" si="12"/>
        <v>#DIV/0!</v>
      </c>
      <c r="L85" s="43" t="e">
        <f t="shared" si="13"/>
        <v>#DIV/0!</v>
      </c>
      <c r="M85" s="43" t="e">
        <f t="shared" si="14"/>
        <v>#DIV/0!</v>
      </c>
      <c r="N85" s="43" t="e">
        <f t="shared" si="14"/>
        <v>#DIV/0!</v>
      </c>
      <c r="O85" s="90" t="e">
        <f t="shared" si="14"/>
        <v>#DIV/0!</v>
      </c>
    </row>
    <row r="86" spans="1:15">
      <c r="A86" s="53">
        <v>70</v>
      </c>
      <c r="B86" s="39" t="s">
        <v>253</v>
      </c>
      <c r="C86" s="143"/>
      <c r="D86" s="144"/>
      <c r="E86" s="143"/>
      <c r="F86" s="145"/>
      <c r="G86" s="144">
        <f t="shared" si="8"/>
        <v>0</v>
      </c>
      <c r="H86" s="54" t="e">
        <f t="shared" si="9"/>
        <v>#DIV/0!</v>
      </c>
      <c r="I86" s="43" t="e">
        <f t="shared" si="10"/>
        <v>#DIV/0!</v>
      </c>
      <c r="J86" s="43" t="e">
        <f t="shared" si="11"/>
        <v>#DIV/0!</v>
      </c>
      <c r="K86" s="48" t="e">
        <f t="shared" si="12"/>
        <v>#DIV/0!</v>
      </c>
      <c r="L86" s="43" t="e">
        <f t="shared" si="13"/>
        <v>#DIV/0!</v>
      </c>
      <c r="M86" s="43" t="e">
        <f t="shared" si="14"/>
        <v>#DIV/0!</v>
      </c>
      <c r="N86" s="43" t="e">
        <f t="shared" si="14"/>
        <v>#DIV/0!</v>
      </c>
      <c r="O86" s="90" t="e">
        <f t="shared" si="14"/>
        <v>#DIV/0!</v>
      </c>
    </row>
    <row r="87" spans="1:15">
      <c r="A87" s="53">
        <v>71</v>
      </c>
      <c r="B87" s="39" t="s">
        <v>254</v>
      </c>
      <c r="C87" s="143"/>
      <c r="D87" s="144"/>
      <c r="E87" s="143"/>
      <c r="F87" s="145"/>
      <c r="G87" s="144">
        <f t="shared" si="8"/>
        <v>0</v>
      </c>
      <c r="H87" s="54" t="e">
        <f t="shared" si="9"/>
        <v>#DIV/0!</v>
      </c>
      <c r="I87" s="43" t="e">
        <f t="shared" si="10"/>
        <v>#DIV/0!</v>
      </c>
      <c r="J87" s="43" t="e">
        <f t="shared" si="11"/>
        <v>#DIV/0!</v>
      </c>
      <c r="K87" s="48" t="e">
        <f t="shared" si="12"/>
        <v>#DIV/0!</v>
      </c>
      <c r="L87" s="43" t="e">
        <f t="shared" si="13"/>
        <v>#DIV/0!</v>
      </c>
      <c r="M87" s="43" t="e">
        <f t="shared" si="14"/>
        <v>#DIV/0!</v>
      </c>
      <c r="N87" s="43" t="e">
        <f t="shared" si="14"/>
        <v>#DIV/0!</v>
      </c>
      <c r="O87" s="90" t="e">
        <f t="shared" si="14"/>
        <v>#DIV/0!</v>
      </c>
    </row>
    <row r="88" spans="1:15">
      <c r="A88" s="53">
        <v>72</v>
      </c>
      <c r="B88" s="39" t="s">
        <v>255</v>
      </c>
      <c r="C88" s="143"/>
      <c r="D88" s="144"/>
      <c r="E88" s="143"/>
      <c r="F88" s="145"/>
      <c r="G88" s="144">
        <f t="shared" si="8"/>
        <v>0</v>
      </c>
      <c r="H88" s="54" t="e">
        <f t="shared" si="9"/>
        <v>#DIV/0!</v>
      </c>
      <c r="I88" s="43" t="e">
        <f t="shared" si="10"/>
        <v>#DIV/0!</v>
      </c>
      <c r="J88" s="43" t="e">
        <f t="shared" si="11"/>
        <v>#DIV/0!</v>
      </c>
      <c r="K88" s="48" t="e">
        <f t="shared" si="12"/>
        <v>#DIV/0!</v>
      </c>
      <c r="L88" s="43" t="e">
        <f t="shared" si="13"/>
        <v>#DIV/0!</v>
      </c>
      <c r="M88" s="43" t="e">
        <f t="shared" si="14"/>
        <v>#DIV/0!</v>
      </c>
      <c r="N88" s="43" t="e">
        <f t="shared" si="14"/>
        <v>#DIV/0!</v>
      </c>
      <c r="O88" s="90" t="e">
        <f t="shared" si="14"/>
        <v>#DIV/0!</v>
      </c>
    </row>
    <row r="89" spans="1:15">
      <c r="A89" s="53">
        <v>73</v>
      </c>
      <c r="B89" s="39" t="s">
        <v>256</v>
      </c>
      <c r="C89" s="143"/>
      <c r="D89" s="144"/>
      <c r="E89" s="143"/>
      <c r="F89" s="145"/>
      <c r="G89" s="144">
        <f t="shared" si="8"/>
        <v>0</v>
      </c>
      <c r="H89" s="54" t="e">
        <f t="shared" si="9"/>
        <v>#DIV/0!</v>
      </c>
      <c r="I89" s="43" t="e">
        <f t="shared" si="10"/>
        <v>#DIV/0!</v>
      </c>
      <c r="J89" s="43" t="e">
        <f t="shared" si="11"/>
        <v>#DIV/0!</v>
      </c>
      <c r="K89" s="48" t="e">
        <f t="shared" si="12"/>
        <v>#DIV/0!</v>
      </c>
      <c r="L89" s="43" t="e">
        <f t="shared" si="13"/>
        <v>#DIV/0!</v>
      </c>
      <c r="M89" s="43" t="e">
        <f t="shared" si="14"/>
        <v>#DIV/0!</v>
      </c>
      <c r="N89" s="43" t="e">
        <f t="shared" si="14"/>
        <v>#DIV/0!</v>
      </c>
      <c r="O89" s="90" t="e">
        <f t="shared" si="14"/>
        <v>#DIV/0!</v>
      </c>
    </row>
    <row r="90" spans="1:15">
      <c r="A90" s="53">
        <v>74</v>
      </c>
      <c r="B90" s="39" t="s">
        <v>257</v>
      </c>
      <c r="C90" s="143"/>
      <c r="D90" s="144"/>
      <c r="E90" s="143"/>
      <c r="F90" s="145"/>
      <c r="G90" s="144">
        <f t="shared" si="8"/>
        <v>0</v>
      </c>
      <c r="H90" s="54" t="e">
        <f t="shared" si="9"/>
        <v>#DIV/0!</v>
      </c>
      <c r="I90" s="43" t="e">
        <f t="shared" si="10"/>
        <v>#DIV/0!</v>
      </c>
      <c r="J90" s="43" t="e">
        <f t="shared" si="11"/>
        <v>#DIV/0!</v>
      </c>
      <c r="K90" s="48" t="e">
        <f t="shared" si="12"/>
        <v>#DIV/0!</v>
      </c>
      <c r="L90" s="43" t="e">
        <f t="shared" si="13"/>
        <v>#DIV/0!</v>
      </c>
      <c r="M90" s="43" t="e">
        <f t="shared" si="14"/>
        <v>#DIV/0!</v>
      </c>
      <c r="N90" s="43" t="e">
        <f t="shared" si="14"/>
        <v>#DIV/0!</v>
      </c>
      <c r="O90" s="90" t="e">
        <f t="shared" si="14"/>
        <v>#DIV/0!</v>
      </c>
    </row>
    <row r="91" spans="1:15">
      <c r="A91" s="53">
        <v>75</v>
      </c>
      <c r="B91" s="39" t="s">
        <v>258</v>
      </c>
      <c r="C91" s="143"/>
      <c r="D91" s="144"/>
      <c r="E91" s="143"/>
      <c r="F91" s="145"/>
      <c r="G91" s="144">
        <f t="shared" si="8"/>
        <v>0</v>
      </c>
      <c r="H91" s="54" t="e">
        <f t="shared" si="9"/>
        <v>#DIV/0!</v>
      </c>
      <c r="I91" s="43" t="e">
        <f t="shared" si="10"/>
        <v>#DIV/0!</v>
      </c>
      <c r="J91" s="43" t="e">
        <f t="shared" si="11"/>
        <v>#DIV/0!</v>
      </c>
      <c r="K91" s="48" t="e">
        <f t="shared" si="12"/>
        <v>#DIV/0!</v>
      </c>
      <c r="L91" s="43" t="e">
        <f t="shared" si="13"/>
        <v>#DIV/0!</v>
      </c>
      <c r="M91" s="43" t="e">
        <f t="shared" si="14"/>
        <v>#DIV/0!</v>
      </c>
      <c r="N91" s="43" t="e">
        <f t="shared" si="14"/>
        <v>#DIV/0!</v>
      </c>
      <c r="O91" s="90" t="e">
        <f t="shared" si="14"/>
        <v>#DIV/0!</v>
      </c>
    </row>
    <row r="92" spans="1:15">
      <c r="A92" s="53">
        <v>76</v>
      </c>
      <c r="B92" s="39" t="s">
        <v>259</v>
      </c>
      <c r="C92" s="143"/>
      <c r="D92" s="144"/>
      <c r="E92" s="143"/>
      <c r="F92" s="145"/>
      <c r="G92" s="144">
        <f t="shared" si="8"/>
        <v>0</v>
      </c>
      <c r="H92" s="54" t="e">
        <f t="shared" si="9"/>
        <v>#DIV/0!</v>
      </c>
      <c r="I92" s="43" t="e">
        <f t="shared" si="10"/>
        <v>#DIV/0!</v>
      </c>
      <c r="J92" s="43" t="e">
        <f t="shared" si="11"/>
        <v>#DIV/0!</v>
      </c>
      <c r="K92" s="48" t="e">
        <f t="shared" si="12"/>
        <v>#DIV/0!</v>
      </c>
      <c r="L92" s="43" t="e">
        <f t="shared" si="13"/>
        <v>#DIV/0!</v>
      </c>
      <c r="M92" s="43" t="e">
        <f t="shared" si="14"/>
        <v>#DIV/0!</v>
      </c>
      <c r="N92" s="43" t="e">
        <f t="shared" si="14"/>
        <v>#DIV/0!</v>
      </c>
      <c r="O92" s="90" t="e">
        <f t="shared" si="14"/>
        <v>#DIV/0!</v>
      </c>
    </row>
    <row r="93" spans="1:15">
      <c r="A93" s="53">
        <v>77</v>
      </c>
      <c r="B93" s="39" t="s">
        <v>260</v>
      </c>
      <c r="C93" s="143"/>
      <c r="D93" s="144"/>
      <c r="E93" s="143"/>
      <c r="F93" s="145"/>
      <c r="G93" s="144">
        <f t="shared" si="8"/>
        <v>0</v>
      </c>
      <c r="H93" s="54" t="e">
        <f t="shared" si="9"/>
        <v>#DIV/0!</v>
      </c>
      <c r="I93" s="43" t="e">
        <f t="shared" si="10"/>
        <v>#DIV/0!</v>
      </c>
      <c r="J93" s="43" t="e">
        <f t="shared" si="11"/>
        <v>#DIV/0!</v>
      </c>
      <c r="K93" s="48" t="e">
        <f t="shared" si="12"/>
        <v>#DIV/0!</v>
      </c>
      <c r="L93" s="43" t="e">
        <f t="shared" si="13"/>
        <v>#DIV/0!</v>
      </c>
      <c r="M93" s="43" t="e">
        <f t="shared" si="14"/>
        <v>#DIV/0!</v>
      </c>
      <c r="N93" s="43" t="e">
        <f t="shared" si="14"/>
        <v>#DIV/0!</v>
      </c>
      <c r="O93" s="90" t="e">
        <f t="shared" si="14"/>
        <v>#DIV/0!</v>
      </c>
    </row>
    <row r="94" spans="1:15">
      <c r="A94" s="53">
        <v>78</v>
      </c>
      <c r="B94" s="39">
        <v>40887</v>
      </c>
      <c r="C94" s="143"/>
      <c r="D94" s="144"/>
      <c r="E94" s="143"/>
      <c r="F94" s="145"/>
      <c r="G94" s="144">
        <f t="shared" si="8"/>
        <v>0</v>
      </c>
      <c r="H94" s="54" t="e">
        <f t="shared" si="9"/>
        <v>#DIV/0!</v>
      </c>
      <c r="I94" s="43" t="e">
        <f t="shared" si="10"/>
        <v>#DIV/0!</v>
      </c>
      <c r="J94" s="43" t="e">
        <f t="shared" si="11"/>
        <v>#DIV/0!</v>
      </c>
      <c r="K94" s="48" t="e">
        <f t="shared" si="12"/>
        <v>#DIV/0!</v>
      </c>
      <c r="L94" s="43" t="e">
        <f t="shared" si="13"/>
        <v>#DIV/0!</v>
      </c>
      <c r="M94" s="43" t="e">
        <f t="shared" si="14"/>
        <v>#DIV/0!</v>
      </c>
      <c r="N94" s="43" t="e">
        <f t="shared" si="14"/>
        <v>#DIV/0!</v>
      </c>
      <c r="O94" s="90" t="e">
        <f t="shared" si="14"/>
        <v>#DIV/0!</v>
      </c>
    </row>
    <row r="95" spans="1:15">
      <c r="A95" s="53">
        <v>79</v>
      </c>
      <c r="B95" s="39">
        <v>40857</v>
      </c>
      <c r="C95" s="143"/>
      <c r="D95" s="144"/>
      <c r="E95" s="143"/>
      <c r="F95" s="145"/>
      <c r="G95" s="144">
        <f t="shared" si="8"/>
        <v>0</v>
      </c>
      <c r="H95" s="54" t="e">
        <f t="shared" si="9"/>
        <v>#DIV/0!</v>
      </c>
      <c r="I95" s="43" t="e">
        <f t="shared" si="10"/>
        <v>#DIV/0!</v>
      </c>
      <c r="J95" s="43" t="e">
        <f t="shared" si="11"/>
        <v>#DIV/0!</v>
      </c>
      <c r="K95" s="48" t="e">
        <f t="shared" si="12"/>
        <v>#DIV/0!</v>
      </c>
      <c r="L95" s="43" t="e">
        <f t="shared" si="13"/>
        <v>#DIV/0!</v>
      </c>
      <c r="M95" s="43" t="e">
        <f t="shared" si="14"/>
        <v>#DIV/0!</v>
      </c>
      <c r="N95" s="43" t="e">
        <f t="shared" si="14"/>
        <v>#DIV/0!</v>
      </c>
      <c r="O95" s="90" t="e">
        <f t="shared" si="14"/>
        <v>#DIV/0!</v>
      </c>
    </row>
    <row r="96" spans="1:15">
      <c r="A96" s="53">
        <v>80</v>
      </c>
      <c r="B96" s="39">
        <v>40826</v>
      </c>
      <c r="C96" s="143"/>
      <c r="D96" s="144"/>
      <c r="E96" s="143"/>
      <c r="F96" s="145"/>
      <c r="G96" s="144">
        <f t="shared" si="8"/>
        <v>0</v>
      </c>
      <c r="H96" s="54" t="e">
        <f t="shared" si="9"/>
        <v>#DIV/0!</v>
      </c>
      <c r="I96" s="43" t="e">
        <f t="shared" si="10"/>
        <v>#DIV/0!</v>
      </c>
      <c r="J96" s="43" t="e">
        <f t="shared" si="11"/>
        <v>#DIV/0!</v>
      </c>
      <c r="K96" s="48" t="e">
        <f t="shared" si="12"/>
        <v>#DIV/0!</v>
      </c>
      <c r="L96" s="43" t="e">
        <f t="shared" si="13"/>
        <v>#DIV/0!</v>
      </c>
      <c r="M96" s="43" t="e">
        <f t="shared" si="14"/>
        <v>#DIV/0!</v>
      </c>
      <c r="N96" s="43" t="e">
        <f t="shared" si="14"/>
        <v>#DIV/0!</v>
      </c>
      <c r="O96" s="90" t="e">
        <f t="shared" si="14"/>
        <v>#DIV/0!</v>
      </c>
    </row>
    <row r="97" spans="1:15">
      <c r="A97" s="53">
        <v>81</v>
      </c>
      <c r="B97" s="39">
        <v>40734</v>
      </c>
      <c r="C97" s="143"/>
      <c r="D97" s="144"/>
      <c r="E97" s="143"/>
      <c r="F97" s="145"/>
      <c r="G97" s="144">
        <f t="shared" si="8"/>
        <v>0</v>
      </c>
      <c r="H97" s="54" t="e">
        <f t="shared" si="9"/>
        <v>#DIV/0!</v>
      </c>
      <c r="I97" s="43" t="e">
        <f t="shared" si="10"/>
        <v>#DIV/0!</v>
      </c>
      <c r="J97" s="43" t="e">
        <f t="shared" si="11"/>
        <v>#DIV/0!</v>
      </c>
      <c r="K97" s="48" t="e">
        <f t="shared" si="12"/>
        <v>#DIV/0!</v>
      </c>
      <c r="L97" s="43" t="e">
        <f t="shared" si="13"/>
        <v>#DIV/0!</v>
      </c>
      <c r="M97" s="43" t="e">
        <f t="shared" si="14"/>
        <v>#DIV/0!</v>
      </c>
      <c r="N97" s="43" t="e">
        <f t="shared" si="14"/>
        <v>#DIV/0!</v>
      </c>
      <c r="O97" s="90" t="e">
        <f t="shared" si="14"/>
        <v>#DIV/0!</v>
      </c>
    </row>
    <row r="98" spans="1:15">
      <c r="A98" s="53">
        <v>82</v>
      </c>
      <c r="B98" s="39">
        <v>40704</v>
      </c>
      <c r="C98" s="143"/>
      <c r="D98" s="144"/>
      <c r="E98" s="143"/>
      <c r="F98" s="145"/>
      <c r="G98" s="144">
        <f t="shared" si="8"/>
        <v>0</v>
      </c>
      <c r="H98" s="54" t="e">
        <f t="shared" si="9"/>
        <v>#DIV/0!</v>
      </c>
      <c r="I98" s="43" t="e">
        <f t="shared" si="10"/>
        <v>#DIV/0!</v>
      </c>
      <c r="J98" s="43" t="e">
        <f t="shared" si="11"/>
        <v>#DIV/0!</v>
      </c>
      <c r="K98" s="48" t="e">
        <f t="shared" si="12"/>
        <v>#DIV/0!</v>
      </c>
      <c r="L98" s="43" t="e">
        <f t="shared" si="13"/>
        <v>#DIV/0!</v>
      </c>
      <c r="M98" s="43" t="e">
        <f t="shared" si="14"/>
        <v>#DIV/0!</v>
      </c>
      <c r="N98" s="43" t="e">
        <f t="shared" si="14"/>
        <v>#DIV/0!</v>
      </c>
      <c r="O98" s="90" t="e">
        <f t="shared" si="14"/>
        <v>#DIV/0!</v>
      </c>
    </row>
    <row r="99" spans="1:15">
      <c r="A99" s="53">
        <v>83</v>
      </c>
      <c r="B99" s="39">
        <v>40673</v>
      </c>
      <c r="C99" s="143"/>
      <c r="D99" s="144"/>
      <c r="E99" s="143"/>
      <c r="F99" s="145"/>
      <c r="G99" s="144">
        <f t="shared" si="8"/>
        <v>0</v>
      </c>
      <c r="H99" s="54" t="e">
        <f t="shared" si="9"/>
        <v>#DIV/0!</v>
      </c>
      <c r="I99" s="43" t="e">
        <f t="shared" si="10"/>
        <v>#DIV/0!</v>
      </c>
      <c r="J99" s="43" t="e">
        <f t="shared" si="11"/>
        <v>#DIV/0!</v>
      </c>
      <c r="K99" s="48" t="e">
        <f t="shared" si="12"/>
        <v>#DIV/0!</v>
      </c>
      <c r="L99" s="43" t="e">
        <f t="shared" si="13"/>
        <v>#DIV/0!</v>
      </c>
      <c r="M99" s="43" t="e">
        <f t="shared" si="14"/>
        <v>#DIV/0!</v>
      </c>
      <c r="N99" s="43" t="e">
        <f t="shared" si="14"/>
        <v>#DIV/0!</v>
      </c>
      <c r="O99" s="90" t="e">
        <f t="shared" si="14"/>
        <v>#DIV/0!</v>
      </c>
    </row>
    <row r="100" spans="1:15">
      <c r="A100" s="53">
        <v>84</v>
      </c>
      <c r="B100" s="39">
        <v>40643</v>
      </c>
      <c r="C100" s="143"/>
      <c r="D100" s="144"/>
      <c r="E100" s="143"/>
      <c r="F100" s="145"/>
      <c r="G100" s="144">
        <f t="shared" si="8"/>
        <v>0</v>
      </c>
      <c r="H100" s="54" t="e">
        <f t="shared" si="9"/>
        <v>#DIV/0!</v>
      </c>
      <c r="I100" s="43" t="e">
        <f t="shared" si="10"/>
        <v>#DIV/0!</v>
      </c>
      <c r="J100" s="43" t="e">
        <f t="shared" si="11"/>
        <v>#DIV/0!</v>
      </c>
      <c r="K100" s="48" t="e">
        <f t="shared" si="12"/>
        <v>#DIV/0!</v>
      </c>
      <c r="L100" s="43" t="e">
        <f t="shared" si="13"/>
        <v>#DIV/0!</v>
      </c>
      <c r="M100" s="43" t="e">
        <f t="shared" si="14"/>
        <v>#DIV/0!</v>
      </c>
      <c r="N100" s="43" t="e">
        <f t="shared" si="14"/>
        <v>#DIV/0!</v>
      </c>
      <c r="O100" s="90" t="e">
        <f t="shared" si="14"/>
        <v>#DIV/0!</v>
      </c>
    </row>
    <row r="101" spans="1:15">
      <c r="A101" s="53">
        <v>85</v>
      </c>
      <c r="B101" s="39">
        <v>40612</v>
      </c>
      <c r="C101" s="143"/>
      <c r="D101" s="144"/>
      <c r="E101" s="143"/>
      <c r="F101" s="145"/>
      <c r="G101" s="144">
        <f t="shared" si="8"/>
        <v>0</v>
      </c>
      <c r="H101" s="54" t="e">
        <f t="shared" si="9"/>
        <v>#DIV/0!</v>
      </c>
      <c r="I101" s="43" t="e">
        <f t="shared" si="10"/>
        <v>#DIV/0!</v>
      </c>
      <c r="J101" s="43" t="e">
        <f t="shared" si="11"/>
        <v>#DIV/0!</v>
      </c>
      <c r="K101" s="48" t="e">
        <f t="shared" si="12"/>
        <v>#DIV/0!</v>
      </c>
      <c r="L101" s="43" t="e">
        <f t="shared" si="13"/>
        <v>#DIV/0!</v>
      </c>
      <c r="M101" s="43" t="e">
        <f t="shared" si="14"/>
        <v>#DIV/0!</v>
      </c>
      <c r="N101" s="43" t="e">
        <f t="shared" si="14"/>
        <v>#DIV/0!</v>
      </c>
      <c r="O101" s="90" t="e">
        <f t="shared" si="14"/>
        <v>#DIV/0!</v>
      </c>
    </row>
    <row r="102" spans="1:15">
      <c r="A102" s="53">
        <v>86</v>
      </c>
      <c r="B102" s="39" t="s">
        <v>261</v>
      </c>
      <c r="C102" s="143"/>
      <c r="D102" s="144"/>
      <c r="E102" s="143"/>
      <c r="F102" s="145"/>
      <c r="G102" s="144">
        <f t="shared" si="8"/>
        <v>0</v>
      </c>
      <c r="H102" s="54" t="e">
        <f t="shared" si="9"/>
        <v>#DIV/0!</v>
      </c>
      <c r="I102" s="43" t="e">
        <f t="shared" si="10"/>
        <v>#DIV/0!</v>
      </c>
      <c r="J102" s="43" t="e">
        <f t="shared" si="11"/>
        <v>#DIV/0!</v>
      </c>
      <c r="K102" s="48" t="e">
        <f t="shared" si="12"/>
        <v>#DIV/0!</v>
      </c>
      <c r="L102" s="43" t="e">
        <f t="shared" si="13"/>
        <v>#DIV/0!</v>
      </c>
      <c r="M102" s="43" t="e">
        <f t="shared" si="14"/>
        <v>#DIV/0!</v>
      </c>
      <c r="N102" s="43" t="e">
        <f t="shared" si="14"/>
        <v>#DIV/0!</v>
      </c>
      <c r="O102" s="90" t="e">
        <f t="shared" si="14"/>
        <v>#DIV/0!</v>
      </c>
    </row>
    <row r="103" spans="1:15">
      <c r="A103" s="53">
        <v>87</v>
      </c>
      <c r="B103" s="39" t="s">
        <v>262</v>
      </c>
      <c r="C103" s="143"/>
      <c r="D103" s="144"/>
      <c r="E103" s="143"/>
      <c r="F103" s="145"/>
      <c r="G103" s="144">
        <f t="shared" si="8"/>
        <v>0</v>
      </c>
      <c r="H103" s="54" t="e">
        <f t="shared" si="9"/>
        <v>#DIV/0!</v>
      </c>
      <c r="I103" s="43" t="e">
        <f t="shared" si="10"/>
        <v>#DIV/0!</v>
      </c>
      <c r="J103" s="43" t="e">
        <f t="shared" si="11"/>
        <v>#DIV/0!</v>
      </c>
      <c r="K103" s="48" t="e">
        <f t="shared" si="12"/>
        <v>#DIV/0!</v>
      </c>
      <c r="L103" s="43" t="e">
        <f t="shared" si="13"/>
        <v>#DIV/0!</v>
      </c>
      <c r="M103" s="43" t="e">
        <f t="shared" si="14"/>
        <v>#DIV/0!</v>
      </c>
      <c r="N103" s="43" t="e">
        <f t="shared" si="14"/>
        <v>#DIV/0!</v>
      </c>
      <c r="O103" s="90" t="e">
        <f t="shared" si="14"/>
        <v>#DIV/0!</v>
      </c>
    </row>
    <row r="104" spans="1:15">
      <c r="A104" s="53">
        <v>88</v>
      </c>
      <c r="B104" s="39" t="s">
        <v>263</v>
      </c>
      <c r="C104" s="143"/>
      <c r="D104" s="144"/>
      <c r="E104" s="143"/>
      <c r="F104" s="145"/>
      <c r="G104" s="144">
        <f t="shared" si="8"/>
        <v>0</v>
      </c>
      <c r="H104" s="54" t="e">
        <f t="shared" si="9"/>
        <v>#DIV/0!</v>
      </c>
      <c r="I104" s="43" t="e">
        <f t="shared" si="10"/>
        <v>#DIV/0!</v>
      </c>
      <c r="J104" s="43" t="e">
        <f t="shared" si="11"/>
        <v>#DIV/0!</v>
      </c>
      <c r="K104" s="48" t="e">
        <f t="shared" si="12"/>
        <v>#DIV/0!</v>
      </c>
      <c r="L104" s="43" t="e">
        <f t="shared" si="13"/>
        <v>#DIV/0!</v>
      </c>
      <c r="M104" s="43" t="e">
        <f t="shared" si="14"/>
        <v>#DIV/0!</v>
      </c>
      <c r="N104" s="43" t="e">
        <f t="shared" si="14"/>
        <v>#DIV/0!</v>
      </c>
      <c r="O104" s="90" t="e">
        <f t="shared" si="14"/>
        <v>#DIV/0!</v>
      </c>
    </row>
    <row r="105" spans="1:15">
      <c r="A105" s="53">
        <v>89</v>
      </c>
      <c r="B105" s="39" t="s">
        <v>264</v>
      </c>
      <c r="C105" s="143"/>
      <c r="D105" s="144"/>
      <c r="E105" s="143"/>
      <c r="F105" s="145"/>
      <c r="G105" s="144">
        <f t="shared" si="8"/>
        <v>0</v>
      </c>
      <c r="H105" s="54" t="e">
        <f t="shared" si="9"/>
        <v>#DIV/0!</v>
      </c>
      <c r="I105" s="43" t="e">
        <f t="shared" si="10"/>
        <v>#DIV/0!</v>
      </c>
      <c r="J105" s="43" t="e">
        <f t="shared" si="11"/>
        <v>#DIV/0!</v>
      </c>
      <c r="K105" s="48" t="e">
        <f t="shared" si="12"/>
        <v>#DIV/0!</v>
      </c>
      <c r="L105" s="43" t="e">
        <f t="shared" si="13"/>
        <v>#DIV/0!</v>
      </c>
      <c r="M105" s="43" t="e">
        <f t="shared" si="14"/>
        <v>#DIV/0!</v>
      </c>
      <c r="N105" s="43" t="e">
        <f t="shared" si="14"/>
        <v>#DIV/0!</v>
      </c>
      <c r="O105" s="90" t="e">
        <f t="shared" si="14"/>
        <v>#DIV/0!</v>
      </c>
    </row>
    <row r="106" spans="1:15">
      <c r="A106" s="53">
        <v>90</v>
      </c>
      <c r="B106" s="39" t="s">
        <v>265</v>
      </c>
      <c r="C106" s="143"/>
      <c r="D106" s="144"/>
      <c r="E106" s="143"/>
      <c r="F106" s="145"/>
      <c r="G106" s="144">
        <f t="shared" si="8"/>
        <v>0</v>
      </c>
      <c r="H106" s="54" t="e">
        <f t="shared" si="9"/>
        <v>#DIV/0!</v>
      </c>
      <c r="I106" s="43" t="e">
        <f t="shared" si="10"/>
        <v>#DIV/0!</v>
      </c>
      <c r="J106" s="43" t="e">
        <f t="shared" si="11"/>
        <v>#DIV/0!</v>
      </c>
      <c r="K106" s="48" t="e">
        <f t="shared" si="12"/>
        <v>#DIV/0!</v>
      </c>
      <c r="L106" s="43" t="e">
        <f t="shared" si="13"/>
        <v>#DIV/0!</v>
      </c>
      <c r="M106" s="43" t="e">
        <f t="shared" si="14"/>
        <v>#DIV/0!</v>
      </c>
      <c r="N106" s="43" t="e">
        <f t="shared" si="14"/>
        <v>#DIV/0!</v>
      </c>
      <c r="O106" s="90" t="e">
        <f t="shared" si="14"/>
        <v>#DIV/0!</v>
      </c>
    </row>
    <row r="107" spans="1:15">
      <c r="A107" s="53">
        <v>91</v>
      </c>
      <c r="B107" s="39" t="s">
        <v>266</v>
      </c>
      <c r="C107" s="143"/>
      <c r="D107" s="144"/>
      <c r="E107" s="143"/>
      <c r="F107" s="145"/>
      <c r="G107" s="144">
        <f t="shared" si="8"/>
        <v>0</v>
      </c>
      <c r="H107" s="54" t="e">
        <f t="shared" si="9"/>
        <v>#DIV/0!</v>
      </c>
      <c r="I107" s="43" t="e">
        <f t="shared" si="10"/>
        <v>#DIV/0!</v>
      </c>
      <c r="J107" s="43" t="e">
        <f t="shared" si="11"/>
        <v>#DIV/0!</v>
      </c>
      <c r="K107" s="48" t="e">
        <f t="shared" si="12"/>
        <v>#DIV/0!</v>
      </c>
      <c r="L107" s="43" t="e">
        <f t="shared" si="13"/>
        <v>#DIV/0!</v>
      </c>
      <c r="M107" s="43" t="e">
        <f t="shared" si="14"/>
        <v>#DIV/0!</v>
      </c>
      <c r="N107" s="43" t="e">
        <f t="shared" si="14"/>
        <v>#DIV/0!</v>
      </c>
      <c r="O107" s="90" t="e">
        <f t="shared" si="14"/>
        <v>#DIV/0!</v>
      </c>
    </row>
    <row r="108" spans="1:15">
      <c r="A108" s="53">
        <v>92</v>
      </c>
      <c r="B108" s="39" t="s">
        <v>267</v>
      </c>
      <c r="C108" s="143"/>
      <c r="D108" s="144"/>
      <c r="E108" s="143"/>
      <c r="F108" s="145"/>
      <c r="G108" s="144">
        <f t="shared" si="8"/>
        <v>0</v>
      </c>
      <c r="H108" s="54" t="e">
        <f t="shared" si="9"/>
        <v>#DIV/0!</v>
      </c>
      <c r="I108" s="43" t="e">
        <f t="shared" si="10"/>
        <v>#DIV/0!</v>
      </c>
      <c r="J108" s="43" t="e">
        <f t="shared" si="11"/>
        <v>#DIV/0!</v>
      </c>
      <c r="K108" s="48" t="e">
        <f t="shared" si="12"/>
        <v>#DIV/0!</v>
      </c>
      <c r="L108" s="43" t="e">
        <f t="shared" si="13"/>
        <v>#DIV/0!</v>
      </c>
      <c r="M108" s="43" t="e">
        <f t="shared" si="14"/>
        <v>#DIV/0!</v>
      </c>
      <c r="N108" s="43" t="e">
        <f t="shared" si="14"/>
        <v>#DIV/0!</v>
      </c>
      <c r="O108" s="90" t="e">
        <f t="shared" si="14"/>
        <v>#DIV/0!</v>
      </c>
    </row>
    <row r="109" spans="1:15">
      <c r="A109" s="53">
        <v>93</v>
      </c>
      <c r="B109" s="39" t="s">
        <v>268</v>
      </c>
      <c r="C109" s="143"/>
      <c r="D109" s="144"/>
      <c r="E109" s="143"/>
      <c r="F109" s="145"/>
      <c r="G109" s="144">
        <f t="shared" si="8"/>
        <v>0</v>
      </c>
      <c r="H109" s="54" t="e">
        <f t="shared" si="9"/>
        <v>#DIV/0!</v>
      </c>
      <c r="I109" s="43" t="e">
        <f t="shared" si="10"/>
        <v>#DIV/0!</v>
      </c>
      <c r="J109" s="43" t="e">
        <f t="shared" si="11"/>
        <v>#DIV/0!</v>
      </c>
      <c r="K109" s="48" t="e">
        <f t="shared" si="12"/>
        <v>#DIV/0!</v>
      </c>
      <c r="L109" s="43" t="e">
        <f t="shared" si="13"/>
        <v>#DIV/0!</v>
      </c>
      <c r="M109" s="43" t="e">
        <f t="shared" si="14"/>
        <v>#DIV/0!</v>
      </c>
      <c r="N109" s="43" t="e">
        <f t="shared" si="14"/>
        <v>#DIV/0!</v>
      </c>
      <c r="O109" s="90" t="e">
        <f t="shared" si="14"/>
        <v>#DIV/0!</v>
      </c>
    </row>
    <row r="110" spans="1:15">
      <c r="A110" s="53">
        <v>94</v>
      </c>
      <c r="B110" s="39" t="s">
        <v>269</v>
      </c>
      <c r="C110" s="143"/>
      <c r="D110" s="144"/>
      <c r="E110" s="143"/>
      <c r="F110" s="145"/>
      <c r="G110" s="144">
        <f t="shared" si="8"/>
        <v>0</v>
      </c>
      <c r="H110" s="54" t="e">
        <f t="shared" si="9"/>
        <v>#DIV/0!</v>
      </c>
      <c r="I110" s="43" t="e">
        <f t="shared" si="10"/>
        <v>#DIV/0!</v>
      </c>
      <c r="J110" s="43" t="e">
        <f t="shared" si="11"/>
        <v>#DIV/0!</v>
      </c>
      <c r="K110" s="48" t="e">
        <f t="shared" si="12"/>
        <v>#DIV/0!</v>
      </c>
      <c r="L110" s="43" t="e">
        <f t="shared" si="13"/>
        <v>#DIV/0!</v>
      </c>
      <c r="M110" s="43" t="e">
        <f t="shared" si="14"/>
        <v>#DIV/0!</v>
      </c>
      <c r="N110" s="43" t="e">
        <f t="shared" si="14"/>
        <v>#DIV/0!</v>
      </c>
      <c r="O110" s="90" t="e">
        <f t="shared" si="14"/>
        <v>#DIV/0!</v>
      </c>
    </row>
    <row r="111" spans="1:15">
      <c r="A111" s="53">
        <v>95</v>
      </c>
      <c r="B111" s="39" t="s">
        <v>270</v>
      </c>
      <c r="C111" s="143"/>
      <c r="D111" s="144"/>
      <c r="E111" s="143"/>
      <c r="F111" s="145"/>
      <c r="G111" s="144">
        <f t="shared" si="8"/>
        <v>0</v>
      </c>
      <c r="H111" s="54" t="e">
        <f t="shared" si="9"/>
        <v>#DIV/0!</v>
      </c>
      <c r="I111" s="43" t="e">
        <f t="shared" si="10"/>
        <v>#DIV/0!</v>
      </c>
      <c r="J111" s="43" t="e">
        <f t="shared" si="11"/>
        <v>#DIV/0!</v>
      </c>
      <c r="K111" s="48" t="e">
        <f t="shared" si="12"/>
        <v>#DIV/0!</v>
      </c>
      <c r="L111" s="43" t="e">
        <f t="shared" si="13"/>
        <v>#DIV/0!</v>
      </c>
      <c r="M111" s="43" t="e">
        <f t="shared" si="14"/>
        <v>#DIV/0!</v>
      </c>
      <c r="N111" s="43" t="e">
        <f t="shared" si="14"/>
        <v>#DIV/0!</v>
      </c>
      <c r="O111" s="90" t="e">
        <f t="shared" si="14"/>
        <v>#DIV/0!</v>
      </c>
    </row>
    <row r="112" spans="1:15">
      <c r="A112" s="53">
        <v>96</v>
      </c>
      <c r="B112" s="39" t="s">
        <v>271</v>
      </c>
      <c r="C112" s="143"/>
      <c r="D112" s="144"/>
      <c r="E112" s="143"/>
      <c r="F112" s="145"/>
      <c r="G112" s="144">
        <f t="shared" si="8"/>
        <v>0</v>
      </c>
      <c r="H112" s="54" t="e">
        <f t="shared" si="9"/>
        <v>#DIV/0!</v>
      </c>
      <c r="I112" s="43" t="e">
        <f t="shared" si="10"/>
        <v>#DIV/0!</v>
      </c>
      <c r="J112" s="43" t="e">
        <f t="shared" si="11"/>
        <v>#DIV/0!</v>
      </c>
      <c r="K112" s="48" t="e">
        <f t="shared" si="12"/>
        <v>#DIV/0!</v>
      </c>
      <c r="L112" s="43" t="e">
        <f t="shared" si="13"/>
        <v>#DIV/0!</v>
      </c>
      <c r="M112" s="43" t="e">
        <f t="shared" si="14"/>
        <v>#DIV/0!</v>
      </c>
      <c r="N112" s="43" t="e">
        <f t="shared" si="14"/>
        <v>#DIV/0!</v>
      </c>
      <c r="O112" s="90" t="e">
        <f t="shared" si="14"/>
        <v>#DIV/0!</v>
      </c>
    </row>
    <row r="113" spans="1:15">
      <c r="A113" s="53">
        <v>97</v>
      </c>
      <c r="B113" s="39" t="s">
        <v>272</v>
      </c>
      <c r="C113" s="143"/>
      <c r="D113" s="144"/>
      <c r="E113" s="143"/>
      <c r="F113" s="145"/>
      <c r="G113" s="144">
        <f t="shared" si="8"/>
        <v>0</v>
      </c>
      <c r="H113" s="54" t="e">
        <f t="shared" si="9"/>
        <v>#DIV/0!</v>
      </c>
      <c r="I113" s="43" t="e">
        <f t="shared" si="10"/>
        <v>#DIV/0!</v>
      </c>
      <c r="J113" s="43" t="e">
        <f t="shared" si="11"/>
        <v>#DIV/0!</v>
      </c>
      <c r="K113" s="48" t="e">
        <f t="shared" si="12"/>
        <v>#DIV/0!</v>
      </c>
      <c r="L113" s="43" t="e">
        <f t="shared" si="13"/>
        <v>#DIV/0!</v>
      </c>
      <c r="M113" s="43" t="e">
        <f t="shared" si="14"/>
        <v>#DIV/0!</v>
      </c>
      <c r="N113" s="43" t="e">
        <f t="shared" si="14"/>
        <v>#DIV/0!</v>
      </c>
      <c r="O113" s="90" t="e">
        <f t="shared" si="14"/>
        <v>#DIV/0!</v>
      </c>
    </row>
    <row r="114" spans="1:15">
      <c r="A114" s="53">
        <v>98</v>
      </c>
      <c r="B114" s="39" t="s">
        <v>273</v>
      </c>
      <c r="C114" s="143"/>
      <c r="D114" s="144"/>
      <c r="E114" s="143"/>
      <c r="F114" s="145"/>
      <c r="G114" s="144">
        <f t="shared" si="8"/>
        <v>0</v>
      </c>
      <c r="H114" s="54" t="e">
        <f t="shared" si="9"/>
        <v>#DIV/0!</v>
      </c>
      <c r="I114" s="43" t="e">
        <f t="shared" si="10"/>
        <v>#DIV/0!</v>
      </c>
      <c r="J114" s="43" t="e">
        <f t="shared" si="11"/>
        <v>#DIV/0!</v>
      </c>
      <c r="K114" s="48" t="e">
        <f t="shared" si="12"/>
        <v>#DIV/0!</v>
      </c>
      <c r="L114" s="43" t="e">
        <f t="shared" si="13"/>
        <v>#DIV/0!</v>
      </c>
      <c r="M114" s="43" t="e">
        <f t="shared" si="14"/>
        <v>#DIV/0!</v>
      </c>
      <c r="N114" s="43" t="e">
        <f t="shared" si="14"/>
        <v>#DIV/0!</v>
      </c>
      <c r="O114" s="90" t="e">
        <f t="shared" si="14"/>
        <v>#DIV/0!</v>
      </c>
    </row>
    <row r="115" spans="1:15">
      <c r="A115" s="53">
        <v>99</v>
      </c>
      <c r="B115" s="39" t="s">
        <v>274</v>
      </c>
      <c r="C115" s="143"/>
      <c r="D115" s="144"/>
      <c r="E115" s="143"/>
      <c r="F115" s="145"/>
      <c r="G115" s="144">
        <f t="shared" si="8"/>
        <v>0</v>
      </c>
      <c r="H115" s="54" t="e">
        <f t="shared" si="9"/>
        <v>#DIV/0!</v>
      </c>
      <c r="I115" s="43" t="e">
        <f t="shared" si="10"/>
        <v>#DIV/0!</v>
      </c>
      <c r="J115" s="43" t="e">
        <f t="shared" si="11"/>
        <v>#DIV/0!</v>
      </c>
      <c r="K115" s="48" t="e">
        <f t="shared" si="12"/>
        <v>#DIV/0!</v>
      </c>
      <c r="L115" s="43" t="e">
        <f t="shared" si="13"/>
        <v>#DIV/0!</v>
      </c>
      <c r="M115" s="43" t="e">
        <f t="shared" si="14"/>
        <v>#DIV/0!</v>
      </c>
      <c r="N115" s="43" t="e">
        <f t="shared" si="14"/>
        <v>#DIV/0!</v>
      </c>
      <c r="O115" s="90" t="e">
        <f t="shared" si="14"/>
        <v>#DIV/0!</v>
      </c>
    </row>
    <row r="116" spans="1:15">
      <c r="A116" s="53">
        <v>100</v>
      </c>
      <c r="B116" s="39">
        <v>40886</v>
      </c>
      <c r="C116" s="143"/>
      <c r="D116" s="144"/>
      <c r="E116" s="143"/>
      <c r="F116" s="145"/>
      <c r="G116" s="144">
        <f t="shared" si="8"/>
        <v>0</v>
      </c>
      <c r="H116" s="54" t="e">
        <f t="shared" si="9"/>
        <v>#DIV/0!</v>
      </c>
      <c r="I116" s="43" t="e">
        <f t="shared" si="10"/>
        <v>#DIV/0!</v>
      </c>
      <c r="J116" s="43" t="e">
        <f t="shared" si="11"/>
        <v>#DIV/0!</v>
      </c>
      <c r="K116" s="48" t="e">
        <f t="shared" si="12"/>
        <v>#DIV/0!</v>
      </c>
      <c r="L116" s="43" t="e">
        <f t="shared" si="13"/>
        <v>#DIV/0!</v>
      </c>
      <c r="M116" s="43" t="e">
        <f t="shared" si="14"/>
        <v>#DIV/0!</v>
      </c>
      <c r="N116" s="43" t="e">
        <f t="shared" si="14"/>
        <v>#DIV/0!</v>
      </c>
      <c r="O116" s="90" t="e">
        <f t="shared" si="14"/>
        <v>#DIV/0!</v>
      </c>
    </row>
    <row r="117" spans="1:15">
      <c r="A117" s="53">
        <v>101</v>
      </c>
      <c r="B117" s="39">
        <v>40795</v>
      </c>
      <c r="C117" s="143"/>
      <c r="D117" s="144"/>
      <c r="E117" s="143"/>
      <c r="F117" s="145"/>
      <c r="G117" s="144">
        <f t="shared" si="8"/>
        <v>0</v>
      </c>
      <c r="H117" s="54" t="e">
        <f t="shared" si="9"/>
        <v>#DIV/0!</v>
      </c>
      <c r="I117" s="43" t="e">
        <f t="shared" si="10"/>
        <v>#DIV/0!</v>
      </c>
      <c r="J117" s="43" t="e">
        <f t="shared" si="11"/>
        <v>#DIV/0!</v>
      </c>
      <c r="K117" s="48" t="e">
        <f t="shared" si="12"/>
        <v>#DIV/0!</v>
      </c>
      <c r="L117" s="43" t="e">
        <f t="shared" si="13"/>
        <v>#DIV/0!</v>
      </c>
      <c r="M117" s="43" t="e">
        <f t="shared" si="14"/>
        <v>#DIV/0!</v>
      </c>
      <c r="N117" s="43" t="e">
        <f t="shared" si="14"/>
        <v>#DIV/0!</v>
      </c>
      <c r="O117" s="90" t="e">
        <f t="shared" si="14"/>
        <v>#DIV/0!</v>
      </c>
    </row>
    <row r="118" spans="1:15">
      <c r="A118" s="53">
        <v>102</v>
      </c>
      <c r="B118" s="39">
        <v>40764</v>
      </c>
      <c r="C118" s="143"/>
      <c r="D118" s="144"/>
      <c r="E118" s="143"/>
      <c r="F118" s="145"/>
      <c r="G118" s="144">
        <f t="shared" si="8"/>
        <v>0</v>
      </c>
      <c r="H118" s="54" t="e">
        <f t="shared" si="9"/>
        <v>#DIV/0!</v>
      </c>
      <c r="I118" s="43" t="e">
        <f t="shared" si="10"/>
        <v>#DIV/0!</v>
      </c>
      <c r="J118" s="43" t="e">
        <f t="shared" si="11"/>
        <v>#DIV/0!</v>
      </c>
      <c r="K118" s="48" t="e">
        <f t="shared" si="12"/>
        <v>#DIV/0!</v>
      </c>
      <c r="L118" s="43" t="e">
        <f t="shared" si="13"/>
        <v>#DIV/0!</v>
      </c>
      <c r="M118" s="43" t="e">
        <f t="shared" si="14"/>
        <v>#DIV/0!</v>
      </c>
      <c r="N118" s="43" t="e">
        <f t="shared" si="14"/>
        <v>#DIV/0!</v>
      </c>
      <c r="O118" s="90" t="e">
        <f t="shared" si="14"/>
        <v>#DIV/0!</v>
      </c>
    </row>
    <row r="119" spans="1:15">
      <c r="A119" s="53">
        <v>103</v>
      </c>
      <c r="B119" s="39">
        <v>40733</v>
      </c>
      <c r="C119" s="143"/>
      <c r="D119" s="144"/>
      <c r="E119" s="143"/>
      <c r="F119" s="145"/>
      <c r="G119" s="144">
        <f t="shared" si="8"/>
        <v>0</v>
      </c>
      <c r="H119" s="54" t="e">
        <f t="shared" si="9"/>
        <v>#DIV/0!</v>
      </c>
      <c r="I119" s="43" t="e">
        <f t="shared" si="10"/>
        <v>#DIV/0!</v>
      </c>
      <c r="J119" s="43" t="e">
        <f t="shared" si="11"/>
        <v>#DIV/0!</v>
      </c>
      <c r="K119" s="48" t="e">
        <f t="shared" si="12"/>
        <v>#DIV/0!</v>
      </c>
      <c r="L119" s="43" t="e">
        <f t="shared" si="13"/>
        <v>#DIV/0!</v>
      </c>
      <c r="M119" s="43" t="e">
        <f t="shared" si="14"/>
        <v>#DIV/0!</v>
      </c>
      <c r="N119" s="43" t="e">
        <f t="shared" si="14"/>
        <v>#DIV/0!</v>
      </c>
      <c r="O119" s="90" t="e">
        <f t="shared" si="14"/>
        <v>#DIV/0!</v>
      </c>
    </row>
    <row r="120" spans="1:15">
      <c r="A120" s="53">
        <v>104</v>
      </c>
      <c r="B120" s="39">
        <v>40703</v>
      </c>
      <c r="C120" s="143"/>
      <c r="D120" s="144"/>
      <c r="E120" s="143"/>
      <c r="F120" s="145"/>
      <c r="G120" s="144">
        <f t="shared" si="8"/>
        <v>0</v>
      </c>
      <c r="H120" s="54" t="e">
        <f t="shared" si="9"/>
        <v>#DIV/0!</v>
      </c>
      <c r="I120" s="43" t="e">
        <f t="shared" si="10"/>
        <v>#DIV/0!</v>
      </c>
      <c r="J120" s="43" t="e">
        <f t="shared" si="11"/>
        <v>#DIV/0!</v>
      </c>
      <c r="K120" s="48" t="e">
        <f t="shared" si="12"/>
        <v>#DIV/0!</v>
      </c>
      <c r="L120" s="43" t="e">
        <f t="shared" si="13"/>
        <v>#DIV/0!</v>
      </c>
      <c r="M120" s="43" t="e">
        <f t="shared" si="14"/>
        <v>#DIV/0!</v>
      </c>
      <c r="N120" s="43" t="e">
        <f t="shared" si="14"/>
        <v>#DIV/0!</v>
      </c>
      <c r="O120" s="90" t="e">
        <f t="shared" si="14"/>
        <v>#DIV/0!</v>
      </c>
    </row>
    <row r="121" spans="1:15">
      <c r="A121" s="53">
        <v>105</v>
      </c>
      <c r="B121" s="39">
        <v>40672</v>
      </c>
      <c r="C121" s="143"/>
      <c r="D121" s="144"/>
      <c r="E121" s="143"/>
      <c r="F121" s="145"/>
      <c r="G121" s="144">
        <f t="shared" si="8"/>
        <v>0</v>
      </c>
      <c r="H121" s="54" t="e">
        <f t="shared" si="9"/>
        <v>#DIV/0!</v>
      </c>
      <c r="I121" s="43" t="e">
        <f t="shared" si="10"/>
        <v>#DIV/0!</v>
      </c>
      <c r="J121" s="43" t="e">
        <f t="shared" si="11"/>
        <v>#DIV/0!</v>
      </c>
      <c r="K121" s="48" t="e">
        <f t="shared" si="12"/>
        <v>#DIV/0!</v>
      </c>
      <c r="L121" s="43" t="e">
        <f t="shared" si="13"/>
        <v>#DIV/0!</v>
      </c>
      <c r="M121" s="43" t="e">
        <f t="shared" si="14"/>
        <v>#DIV/0!</v>
      </c>
      <c r="N121" s="43" t="e">
        <f t="shared" si="14"/>
        <v>#DIV/0!</v>
      </c>
      <c r="O121" s="90" t="e">
        <f t="shared" si="14"/>
        <v>#DIV/0!</v>
      </c>
    </row>
    <row r="122" spans="1:15">
      <c r="A122" s="53">
        <v>106</v>
      </c>
      <c r="B122" s="39">
        <v>40583</v>
      </c>
      <c r="C122" s="143"/>
      <c r="D122" s="144"/>
      <c r="E122" s="143"/>
      <c r="F122" s="145"/>
      <c r="G122" s="144">
        <f t="shared" si="8"/>
        <v>0</v>
      </c>
      <c r="H122" s="54" t="e">
        <f t="shared" si="9"/>
        <v>#DIV/0!</v>
      </c>
      <c r="I122" s="43" t="e">
        <f t="shared" si="10"/>
        <v>#DIV/0!</v>
      </c>
      <c r="J122" s="43" t="e">
        <f t="shared" si="11"/>
        <v>#DIV/0!</v>
      </c>
      <c r="K122" s="48" t="e">
        <f t="shared" si="12"/>
        <v>#DIV/0!</v>
      </c>
      <c r="L122" s="43" t="e">
        <f t="shared" si="13"/>
        <v>#DIV/0!</v>
      </c>
      <c r="M122" s="43" t="e">
        <f t="shared" si="14"/>
        <v>#DIV/0!</v>
      </c>
      <c r="N122" s="43" t="e">
        <f t="shared" si="14"/>
        <v>#DIV/0!</v>
      </c>
      <c r="O122" s="90" t="e">
        <f t="shared" si="14"/>
        <v>#DIV/0!</v>
      </c>
    </row>
    <row r="123" spans="1:15">
      <c r="A123" s="53">
        <v>107</v>
      </c>
      <c r="B123" s="39">
        <v>40552</v>
      </c>
      <c r="C123" s="143"/>
      <c r="D123" s="144"/>
      <c r="E123" s="143"/>
      <c r="F123" s="145"/>
      <c r="G123" s="144">
        <f t="shared" si="8"/>
        <v>0</v>
      </c>
      <c r="H123" s="54" t="e">
        <f t="shared" si="9"/>
        <v>#DIV/0!</v>
      </c>
      <c r="I123" s="43" t="e">
        <f t="shared" si="10"/>
        <v>#DIV/0!</v>
      </c>
      <c r="J123" s="43" t="e">
        <f t="shared" si="11"/>
        <v>#DIV/0!</v>
      </c>
      <c r="K123" s="48" t="e">
        <f t="shared" si="12"/>
        <v>#DIV/0!</v>
      </c>
      <c r="L123" s="43" t="e">
        <f t="shared" si="13"/>
        <v>#DIV/0!</v>
      </c>
      <c r="M123" s="43" t="e">
        <f t="shared" si="14"/>
        <v>#DIV/0!</v>
      </c>
      <c r="N123" s="43" t="e">
        <f t="shared" si="14"/>
        <v>#DIV/0!</v>
      </c>
      <c r="O123" s="90" t="e">
        <f t="shared" si="14"/>
        <v>#DIV/0!</v>
      </c>
    </row>
    <row r="124" spans="1:15">
      <c r="A124" s="53">
        <v>108</v>
      </c>
      <c r="B124" s="39" t="s">
        <v>275</v>
      </c>
      <c r="C124" s="143"/>
      <c r="D124" s="144"/>
      <c r="E124" s="143"/>
      <c r="F124" s="145"/>
      <c r="G124" s="144">
        <f t="shared" si="8"/>
        <v>0</v>
      </c>
      <c r="H124" s="54" t="e">
        <f t="shared" si="9"/>
        <v>#DIV/0!</v>
      </c>
      <c r="I124" s="43" t="e">
        <f t="shared" si="10"/>
        <v>#DIV/0!</v>
      </c>
      <c r="J124" s="43" t="e">
        <f t="shared" si="11"/>
        <v>#DIV/0!</v>
      </c>
      <c r="K124" s="48" t="e">
        <f t="shared" si="12"/>
        <v>#DIV/0!</v>
      </c>
      <c r="L124" s="43" t="e">
        <f t="shared" si="13"/>
        <v>#DIV/0!</v>
      </c>
      <c r="M124" s="43" t="e">
        <f t="shared" si="14"/>
        <v>#DIV/0!</v>
      </c>
      <c r="N124" s="43" t="e">
        <f t="shared" si="14"/>
        <v>#DIV/0!</v>
      </c>
      <c r="O124" s="90" t="e">
        <f t="shared" si="14"/>
        <v>#DIV/0!</v>
      </c>
    </row>
    <row r="125" spans="1:15">
      <c r="A125" s="53">
        <v>109</v>
      </c>
      <c r="B125" s="39" t="s">
        <v>276</v>
      </c>
      <c r="C125" s="143"/>
      <c r="D125" s="144"/>
      <c r="E125" s="143"/>
      <c r="F125" s="145"/>
      <c r="G125" s="144">
        <f t="shared" si="8"/>
        <v>0</v>
      </c>
      <c r="H125" s="54" t="e">
        <f t="shared" si="9"/>
        <v>#DIV/0!</v>
      </c>
      <c r="I125" s="43" t="e">
        <f t="shared" si="10"/>
        <v>#DIV/0!</v>
      </c>
      <c r="J125" s="43" t="e">
        <f t="shared" si="11"/>
        <v>#DIV/0!</v>
      </c>
      <c r="K125" s="48" t="e">
        <f t="shared" si="12"/>
        <v>#DIV/0!</v>
      </c>
      <c r="L125" s="43" t="e">
        <f t="shared" si="13"/>
        <v>#DIV/0!</v>
      </c>
      <c r="M125" s="43" t="e">
        <f t="shared" si="14"/>
        <v>#DIV/0!</v>
      </c>
      <c r="N125" s="43" t="e">
        <f t="shared" si="14"/>
        <v>#DIV/0!</v>
      </c>
      <c r="O125" s="90" t="e">
        <f t="shared" si="14"/>
        <v>#DIV/0!</v>
      </c>
    </row>
    <row r="126" spans="1:15">
      <c r="A126" s="53">
        <v>110</v>
      </c>
      <c r="B126" s="39" t="s">
        <v>277</v>
      </c>
      <c r="C126" s="143"/>
      <c r="D126" s="144"/>
      <c r="E126" s="143"/>
      <c r="F126" s="145"/>
      <c r="G126" s="144">
        <f t="shared" si="8"/>
        <v>0</v>
      </c>
      <c r="H126" s="54" t="e">
        <f t="shared" si="9"/>
        <v>#DIV/0!</v>
      </c>
      <c r="I126" s="43" t="e">
        <f t="shared" si="10"/>
        <v>#DIV/0!</v>
      </c>
      <c r="J126" s="43" t="e">
        <f t="shared" si="11"/>
        <v>#DIV/0!</v>
      </c>
      <c r="K126" s="48" t="e">
        <f t="shared" si="12"/>
        <v>#DIV/0!</v>
      </c>
      <c r="L126" s="43" t="e">
        <f t="shared" si="13"/>
        <v>#DIV/0!</v>
      </c>
      <c r="M126" s="43" t="e">
        <f t="shared" si="14"/>
        <v>#DIV/0!</v>
      </c>
      <c r="N126" s="43" t="e">
        <f t="shared" si="14"/>
        <v>#DIV/0!</v>
      </c>
      <c r="O126" s="90" t="e">
        <f t="shared" si="14"/>
        <v>#DIV/0!</v>
      </c>
    </row>
    <row r="127" spans="1:15">
      <c r="A127" s="53">
        <v>111</v>
      </c>
      <c r="B127" s="39" t="s">
        <v>278</v>
      </c>
      <c r="C127" s="143"/>
      <c r="D127" s="144"/>
      <c r="E127" s="143"/>
      <c r="F127" s="145"/>
      <c r="G127" s="144">
        <f t="shared" si="8"/>
        <v>0</v>
      </c>
      <c r="H127" s="54" t="e">
        <f t="shared" si="9"/>
        <v>#DIV/0!</v>
      </c>
      <c r="I127" s="43" t="e">
        <f t="shared" si="10"/>
        <v>#DIV/0!</v>
      </c>
      <c r="J127" s="43" t="e">
        <f t="shared" si="11"/>
        <v>#DIV/0!</v>
      </c>
      <c r="K127" s="48" t="e">
        <f t="shared" si="12"/>
        <v>#DIV/0!</v>
      </c>
      <c r="L127" s="43" t="e">
        <f t="shared" si="13"/>
        <v>#DIV/0!</v>
      </c>
      <c r="M127" s="43" t="e">
        <f t="shared" si="14"/>
        <v>#DIV/0!</v>
      </c>
      <c r="N127" s="43" t="e">
        <f t="shared" si="14"/>
        <v>#DIV/0!</v>
      </c>
      <c r="O127" s="90" t="e">
        <f t="shared" si="14"/>
        <v>#DIV/0!</v>
      </c>
    </row>
    <row r="128" spans="1:15">
      <c r="A128" s="53">
        <v>112</v>
      </c>
      <c r="B128" s="39" t="s">
        <v>279</v>
      </c>
      <c r="C128" s="143"/>
      <c r="D128" s="144"/>
      <c r="E128" s="143"/>
      <c r="F128" s="145"/>
      <c r="G128" s="144">
        <f t="shared" si="8"/>
        <v>0</v>
      </c>
      <c r="H128" s="54" t="e">
        <f t="shared" si="9"/>
        <v>#DIV/0!</v>
      </c>
      <c r="I128" s="43" t="e">
        <f t="shared" si="10"/>
        <v>#DIV/0!</v>
      </c>
      <c r="J128" s="43" t="e">
        <f t="shared" si="11"/>
        <v>#DIV/0!</v>
      </c>
      <c r="K128" s="48" t="e">
        <f t="shared" si="12"/>
        <v>#DIV/0!</v>
      </c>
      <c r="L128" s="43" t="e">
        <f t="shared" si="13"/>
        <v>#DIV/0!</v>
      </c>
      <c r="M128" s="43" t="e">
        <f t="shared" si="14"/>
        <v>#DIV/0!</v>
      </c>
      <c r="N128" s="43" t="e">
        <f t="shared" si="14"/>
        <v>#DIV/0!</v>
      </c>
      <c r="O128" s="90" t="e">
        <f t="shared" si="14"/>
        <v>#DIV/0!</v>
      </c>
    </row>
    <row r="129" spans="1:15">
      <c r="A129" s="53">
        <v>113</v>
      </c>
      <c r="B129" s="39" t="s">
        <v>280</v>
      </c>
      <c r="C129" s="143"/>
      <c r="D129" s="144"/>
      <c r="E129" s="143"/>
      <c r="F129" s="145"/>
      <c r="G129" s="144">
        <f t="shared" si="8"/>
        <v>0</v>
      </c>
      <c r="H129" s="54" t="e">
        <f t="shared" si="9"/>
        <v>#DIV/0!</v>
      </c>
      <c r="I129" s="43" t="e">
        <f t="shared" si="10"/>
        <v>#DIV/0!</v>
      </c>
      <c r="J129" s="43" t="e">
        <f t="shared" si="11"/>
        <v>#DIV/0!</v>
      </c>
      <c r="K129" s="48" t="e">
        <f t="shared" si="12"/>
        <v>#DIV/0!</v>
      </c>
      <c r="L129" s="43" t="e">
        <f t="shared" si="13"/>
        <v>#DIV/0!</v>
      </c>
      <c r="M129" s="43" t="e">
        <f t="shared" si="14"/>
        <v>#DIV/0!</v>
      </c>
      <c r="N129" s="43" t="e">
        <f t="shared" si="14"/>
        <v>#DIV/0!</v>
      </c>
      <c r="O129" s="90" t="e">
        <f t="shared" si="14"/>
        <v>#DIV/0!</v>
      </c>
    </row>
    <row r="130" spans="1:15">
      <c r="A130" s="53">
        <v>114</v>
      </c>
      <c r="B130" s="39" t="s">
        <v>281</v>
      </c>
      <c r="C130" s="143"/>
      <c r="D130" s="144"/>
      <c r="E130" s="143"/>
      <c r="F130" s="145"/>
      <c r="G130" s="144">
        <f t="shared" si="8"/>
        <v>0</v>
      </c>
      <c r="H130" s="54" t="e">
        <f t="shared" si="9"/>
        <v>#DIV/0!</v>
      </c>
      <c r="I130" s="43" t="e">
        <f t="shared" si="10"/>
        <v>#DIV/0!</v>
      </c>
      <c r="J130" s="43" t="e">
        <f t="shared" si="11"/>
        <v>#DIV/0!</v>
      </c>
      <c r="K130" s="48" t="e">
        <f t="shared" si="12"/>
        <v>#DIV/0!</v>
      </c>
      <c r="L130" s="43" t="e">
        <f t="shared" si="13"/>
        <v>#DIV/0!</v>
      </c>
      <c r="M130" s="43" t="e">
        <f t="shared" si="14"/>
        <v>#DIV/0!</v>
      </c>
      <c r="N130" s="43" t="e">
        <f t="shared" si="14"/>
        <v>#DIV/0!</v>
      </c>
      <c r="O130" s="90" t="e">
        <f t="shared" si="14"/>
        <v>#DIV/0!</v>
      </c>
    </row>
    <row r="131" spans="1:15">
      <c r="A131" s="53">
        <v>115</v>
      </c>
      <c r="B131" s="39" t="s">
        <v>282</v>
      </c>
      <c r="C131" s="143"/>
      <c r="D131" s="144"/>
      <c r="E131" s="143"/>
      <c r="F131" s="145"/>
      <c r="G131" s="144">
        <f t="shared" si="8"/>
        <v>0</v>
      </c>
      <c r="H131" s="54" t="e">
        <f t="shared" si="9"/>
        <v>#DIV/0!</v>
      </c>
      <c r="I131" s="43" t="e">
        <f t="shared" si="10"/>
        <v>#DIV/0!</v>
      </c>
      <c r="J131" s="43" t="e">
        <f t="shared" si="11"/>
        <v>#DIV/0!</v>
      </c>
      <c r="K131" s="48" t="e">
        <f t="shared" si="12"/>
        <v>#DIV/0!</v>
      </c>
      <c r="L131" s="43" t="e">
        <f t="shared" si="13"/>
        <v>#DIV/0!</v>
      </c>
      <c r="M131" s="43" t="e">
        <f t="shared" si="14"/>
        <v>#DIV/0!</v>
      </c>
      <c r="N131" s="43" t="e">
        <f t="shared" si="14"/>
        <v>#DIV/0!</v>
      </c>
      <c r="O131" s="90" t="e">
        <f t="shared" si="14"/>
        <v>#DIV/0!</v>
      </c>
    </row>
    <row r="132" spans="1:15">
      <c r="A132" s="53">
        <v>116</v>
      </c>
      <c r="B132" s="39" t="s">
        <v>283</v>
      </c>
      <c r="C132" s="143"/>
      <c r="D132" s="144"/>
      <c r="E132" s="143"/>
      <c r="F132" s="145"/>
      <c r="G132" s="144">
        <f t="shared" si="8"/>
        <v>0</v>
      </c>
      <c r="H132" s="54" t="e">
        <f t="shared" si="9"/>
        <v>#DIV/0!</v>
      </c>
      <c r="I132" s="43" t="e">
        <f t="shared" si="10"/>
        <v>#DIV/0!</v>
      </c>
      <c r="J132" s="43" t="e">
        <f t="shared" si="11"/>
        <v>#DIV/0!</v>
      </c>
      <c r="K132" s="48" t="e">
        <f t="shared" si="12"/>
        <v>#DIV/0!</v>
      </c>
      <c r="L132" s="43" t="e">
        <f t="shared" si="13"/>
        <v>#DIV/0!</v>
      </c>
      <c r="M132" s="43" t="e">
        <f t="shared" si="14"/>
        <v>#DIV/0!</v>
      </c>
      <c r="N132" s="43" t="e">
        <f t="shared" si="14"/>
        <v>#DIV/0!</v>
      </c>
      <c r="O132" s="90" t="e">
        <f t="shared" si="14"/>
        <v>#DIV/0!</v>
      </c>
    </row>
    <row r="133" spans="1:15">
      <c r="A133" s="53">
        <v>117</v>
      </c>
      <c r="B133" s="39" t="s">
        <v>284</v>
      </c>
      <c r="C133" s="143"/>
      <c r="D133" s="144"/>
      <c r="E133" s="143"/>
      <c r="F133" s="145"/>
      <c r="G133" s="144">
        <f t="shared" si="8"/>
        <v>0</v>
      </c>
      <c r="H133" s="54" t="e">
        <f t="shared" si="9"/>
        <v>#DIV/0!</v>
      </c>
      <c r="I133" s="43" t="e">
        <f t="shared" si="10"/>
        <v>#DIV/0!</v>
      </c>
      <c r="J133" s="43" t="e">
        <f t="shared" si="11"/>
        <v>#DIV/0!</v>
      </c>
      <c r="K133" s="48" t="e">
        <f t="shared" si="12"/>
        <v>#DIV/0!</v>
      </c>
      <c r="L133" s="43" t="e">
        <f t="shared" si="13"/>
        <v>#DIV/0!</v>
      </c>
      <c r="M133" s="43" t="e">
        <f t="shared" si="14"/>
        <v>#DIV/0!</v>
      </c>
      <c r="N133" s="43" t="e">
        <f t="shared" si="14"/>
        <v>#DIV/0!</v>
      </c>
      <c r="O133" s="90" t="e">
        <f t="shared" si="14"/>
        <v>#DIV/0!</v>
      </c>
    </row>
    <row r="134" spans="1:15">
      <c r="A134" s="53">
        <v>118</v>
      </c>
      <c r="B134" s="39" t="s">
        <v>285</v>
      </c>
      <c r="C134" s="143"/>
      <c r="D134" s="144"/>
      <c r="E134" s="143"/>
      <c r="F134" s="145"/>
      <c r="G134" s="144">
        <f t="shared" si="8"/>
        <v>0</v>
      </c>
      <c r="H134" s="54" t="e">
        <f t="shared" si="9"/>
        <v>#DIV/0!</v>
      </c>
      <c r="I134" s="43" t="e">
        <f t="shared" si="10"/>
        <v>#DIV/0!</v>
      </c>
      <c r="J134" s="43" t="e">
        <f t="shared" si="11"/>
        <v>#DIV/0!</v>
      </c>
      <c r="K134" s="48" t="e">
        <f t="shared" si="12"/>
        <v>#DIV/0!</v>
      </c>
      <c r="L134" s="43" t="e">
        <f t="shared" si="13"/>
        <v>#DIV/0!</v>
      </c>
      <c r="M134" s="43" t="e">
        <f t="shared" si="14"/>
        <v>#DIV/0!</v>
      </c>
      <c r="N134" s="43" t="e">
        <f t="shared" si="14"/>
        <v>#DIV/0!</v>
      </c>
      <c r="O134" s="90" t="e">
        <f t="shared" si="14"/>
        <v>#DIV/0!</v>
      </c>
    </row>
    <row r="135" spans="1:15">
      <c r="A135" s="53">
        <v>119</v>
      </c>
      <c r="B135" s="39" t="s">
        <v>286</v>
      </c>
      <c r="C135" s="143"/>
      <c r="D135" s="144"/>
      <c r="E135" s="143"/>
      <c r="F135" s="145"/>
      <c r="G135" s="144">
        <f t="shared" si="8"/>
        <v>0</v>
      </c>
      <c r="H135" s="54" t="e">
        <f t="shared" si="9"/>
        <v>#DIV/0!</v>
      </c>
      <c r="I135" s="43" t="e">
        <f t="shared" si="10"/>
        <v>#DIV/0!</v>
      </c>
      <c r="J135" s="43" t="e">
        <f t="shared" si="11"/>
        <v>#DIV/0!</v>
      </c>
      <c r="K135" s="48" t="e">
        <f t="shared" si="12"/>
        <v>#DIV/0!</v>
      </c>
      <c r="L135" s="43" t="e">
        <f t="shared" si="13"/>
        <v>#DIV/0!</v>
      </c>
      <c r="M135" s="43" t="e">
        <f t="shared" si="14"/>
        <v>#DIV/0!</v>
      </c>
      <c r="N135" s="43" t="e">
        <f t="shared" si="14"/>
        <v>#DIV/0!</v>
      </c>
      <c r="O135" s="90" t="e">
        <f t="shared" si="14"/>
        <v>#DIV/0!</v>
      </c>
    </row>
    <row r="136" spans="1:15">
      <c r="A136" s="53">
        <v>120</v>
      </c>
      <c r="B136" s="39">
        <v>40885</v>
      </c>
      <c r="C136" s="143"/>
      <c r="D136" s="144"/>
      <c r="E136" s="143"/>
      <c r="F136" s="145"/>
      <c r="G136" s="144">
        <f t="shared" si="8"/>
        <v>0</v>
      </c>
      <c r="H136" s="54" t="e">
        <f t="shared" si="9"/>
        <v>#DIV/0!</v>
      </c>
      <c r="I136" s="43" t="e">
        <f t="shared" si="10"/>
        <v>#DIV/0!</v>
      </c>
      <c r="J136" s="43" t="e">
        <f t="shared" si="11"/>
        <v>#DIV/0!</v>
      </c>
      <c r="K136" s="48" t="e">
        <f t="shared" si="12"/>
        <v>#DIV/0!</v>
      </c>
      <c r="L136" s="43" t="e">
        <f t="shared" si="13"/>
        <v>#DIV/0!</v>
      </c>
      <c r="M136" s="43" t="e">
        <f t="shared" si="14"/>
        <v>#DIV/0!</v>
      </c>
      <c r="N136" s="43" t="e">
        <f t="shared" si="14"/>
        <v>#DIV/0!</v>
      </c>
      <c r="O136" s="90" t="e">
        <f t="shared" si="14"/>
        <v>#DIV/0!</v>
      </c>
    </row>
    <row r="137" spans="1:15">
      <c r="A137" s="53">
        <v>121</v>
      </c>
      <c r="B137" s="39">
        <v>40855</v>
      </c>
      <c r="C137" s="143"/>
      <c r="D137" s="144"/>
      <c r="E137" s="143"/>
      <c r="F137" s="145"/>
      <c r="G137" s="144">
        <f t="shared" si="8"/>
        <v>0</v>
      </c>
      <c r="H137" s="54" t="e">
        <f t="shared" si="9"/>
        <v>#DIV/0!</v>
      </c>
      <c r="I137" s="43" t="e">
        <f t="shared" si="10"/>
        <v>#DIV/0!</v>
      </c>
      <c r="J137" s="43" t="e">
        <f t="shared" si="11"/>
        <v>#DIV/0!</v>
      </c>
      <c r="K137" s="48" t="e">
        <f t="shared" si="12"/>
        <v>#DIV/0!</v>
      </c>
      <c r="L137" s="43" t="e">
        <f t="shared" si="13"/>
        <v>#DIV/0!</v>
      </c>
      <c r="M137" s="43" t="e">
        <f t="shared" si="14"/>
        <v>#DIV/0!</v>
      </c>
      <c r="N137" s="43" t="e">
        <f t="shared" si="14"/>
        <v>#DIV/0!</v>
      </c>
      <c r="O137" s="90" t="e">
        <f t="shared" si="14"/>
        <v>#DIV/0!</v>
      </c>
    </row>
    <row r="138" spans="1:15">
      <c r="A138" s="53">
        <v>122</v>
      </c>
      <c r="B138" s="39">
        <v>40824</v>
      </c>
      <c r="C138" s="143"/>
      <c r="D138" s="144"/>
      <c r="E138" s="143"/>
      <c r="F138" s="145"/>
      <c r="G138" s="144">
        <f t="shared" si="8"/>
        <v>0</v>
      </c>
      <c r="H138" s="54" t="e">
        <f t="shared" si="9"/>
        <v>#DIV/0!</v>
      </c>
      <c r="I138" s="43" t="e">
        <f t="shared" si="10"/>
        <v>#DIV/0!</v>
      </c>
      <c r="J138" s="43" t="e">
        <f t="shared" si="11"/>
        <v>#DIV/0!</v>
      </c>
      <c r="K138" s="48" t="e">
        <f t="shared" si="12"/>
        <v>#DIV/0!</v>
      </c>
      <c r="L138" s="43" t="e">
        <f t="shared" si="13"/>
        <v>#DIV/0!</v>
      </c>
      <c r="M138" s="43" t="e">
        <f t="shared" si="14"/>
        <v>#DIV/0!</v>
      </c>
      <c r="N138" s="43" t="e">
        <f t="shared" si="14"/>
        <v>#DIV/0!</v>
      </c>
      <c r="O138" s="90" t="e">
        <f t="shared" si="14"/>
        <v>#DIV/0!</v>
      </c>
    </row>
    <row r="139" spans="1:15">
      <c r="A139" s="53">
        <v>123</v>
      </c>
      <c r="B139" s="39">
        <v>40794</v>
      </c>
      <c r="C139" s="143"/>
      <c r="D139" s="144"/>
      <c r="E139" s="143"/>
      <c r="F139" s="145"/>
      <c r="G139" s="144">
        <f t="shared" si="8"/>
        <v>0</v>
      </c>
      <c r="H139" s="54" t="e">
        <f t="shared" si="9"/>
        <v>#DIV/0!</v>
      </c>
      <c r="I139" s="43" t="e">
        <f t="shared" si="10"/>
        <v>#DIV/0!</v>
      </c>
      <c r="J139" s="43" t="e">
        <f t="shared" si="11"/>
        <v>#DIV/0!</v>
      </c>
      <c r="K139" s="48" t="e">
        <f t="shared" si="12"/>
        <v>#DIV/0!</v>
      </c>
      <c r="L139" s="43" t="e">
        <f t="shared" si="13"/>
        <v>#DIV/0!</v>
      </c>
      <c r="M139" s="43" t="e">
        <f t="shared" si="14"/>
        <v>#DIV/0!</v>
      </c>
      <c r="N139" s="43" t="e">
        <f t="shared" si="14"/>
        <v>#DIV/0!</v>
      </c>
      <c r="O139" s="90" t="e">
        <f t="shared" si="14"/>
        <v>#DIV/0!</v>
      </c>
    </row>
    <row r="140" spans="1:15">
      <c r="A140" s="53">
        <v>124</v>
      </c>
      <c r="B140" s="39">
        <v>40763</v>
      </c>
      <c r="C140" s="143"/>
      <c r="D140" s="144"/>
      <c r="E140" s="143"/>
      <c r="F140" s="145"/>
      <c r="G140" s="144">
        <f t="shared" si="8"/>
        <v>0</v>
      </c>
      <c r="H140" s="54" t="e">
        <f t="shared" si="9"/>
        <v>#DIV/0!</v>
      </c>
      <c r="I140" s="43" t="e">
        <f t="shared" si="10"/>
        <v>#DIV/0!</v>
      </c>
      <c r="J140" s="43" t="e">
        <f t="shared" si="11"/>
        <v>#DIV/0!</v>
      </c>
      <c r="K140" s="48" t="e">
        <f t="shared" si="12"/>
        <v>#DIV/0!</v>
      </c>
      <c r="L140" s="43" t="e">
        <f t="shared" si="13"/>
        <v>#DIV/0!</v>
      </c>
      <c r="M140" s="43" t="e">
        <f t="shared" si="14"/>
        <v>#DIV/0!</v>
      </c>
      <c r="N140" s="43" t="e">
        <f t="shared" si="14"/>
        <v>#DIV/0!</v>
      </c>
      <c r="O140" s="90" t="e">
        <f t="shared" si="14"/>
        <v>#DIV/0!</v>
      </c>
    </row>
    <row r="141" spans="1:15">
      <c r="A141" s="53">
        <v>125</v>
      </c>
      <c r="B141" s="39">
        <v>40671</v>
      </c>
      <c r="C141" s="143"/>
      <c r="D141" s="144"/>
      <c r="E141" s="143"/>
      <c r="F141" s="145"/>
      <c r="G141" s="144">
        <f t="shared" si="8"/>
        <v>0</v>
      </c>
      <c r="H141" s="54" t="e">
        <f t="shared" si="9"/>
        <v>#DIV/0!</v>
      </c>
      <c r="I141" s="43" t="e">
        <f t="shared" si="10"/>
        <v>#DIV/0!</v>
      </c>
      <c r="J141" s="43" t="e">
        <f t="shared" si="11"/>
        <v>#DIV/0!</v>
      </c>
      <c r="K141" s="48" t="e">
        <f t="shared" si="12"/>
        <v>#DIV/0!</v>
      </c>
      <c r="L141" s="43" t="e">
        <f t="shared" si="13"/>
        <v>#DIV/0!</v>
      </c>
      <c r="M141" s="43" t="e">
        <f t="shared" si="14"/>
        <v>#DIV/0!</v>
      </c>
      <c r="N141" s="43" t="e">
        <f t="shared" si="14"/>
        <v>#DIV/0!</v>
      </c>
      <c r="O141" s="90" t="e">
        <f t="shared" si="14"/>
        <v>#DIV/0!</v>
      </c>
    </row>
    <row r="142" spans="1:15">
      <c r="A142" s="53">
        <v>126</v>
      </c>
      <c r="B142" s="39">
        <v>40641</v>
      </c>
      <c r="C142" s="143"/>
      <c r="D142" s="144"/>
      <c r="E142" s="143"/>
      <c r="F142" s="145"/>
      <c r="G142" s="144">
        <f t="shared" si="8"/>
        <v>0</v>
      </c>
      <c r="H142" s="54" t="e">
        <f t="shared" si="9"/>
        <v>#DIV/0!</v>
      </c>
      <c r="I142" s="43" t="e">
        <f t="shared" si="10"/>
        <v>#DIV/0!</v>
      </c>
      <c r="J142" s="43" t="e">
        <f t="shared" si="11"/>
        <v>#DIV/0!</v>
      </c>
      <c r="K142" s="48" t="e">
        <f t="shared" si="12"/>
        <v>#DIV/0!</v>
      </c>
      <c r="L142" s="43" t="e">
        <f t="shared" si="13"/>
        <v>#DIV/0!</v>
      </c>
      <c r="M142" s="43" t="e">
        <f t="shared" si="14"/>
        <v>#DIV/0!</v>
      </c>
      <c r="N142" s="43" t="e">
        <f t="shared" si="14"/>
        <v>#DIV/0!</v>
      </c>
      <c r="O142" s="90" t="e">
        <f t="shared" si="14"/>
        <v>#DIV/0!</v>
      </c>
    </row>
    <row r="143" spans="1:15">
      <c r="A143" s="53">
        <v>127</v>
      </c>
      <c r="B143" s="39">
        <v>40610</v>
      </c>
      <c r="C143" s="143"/>
      <c r="D143" s="144"/>
      <c r="E143" s="143"/>
      <c r="F143" s="145"/>
      <c r="G143" s="144">
        <f t="shared" si="8"/>
        <v>0</v>
      </c>
      <c r="H143" s="54" t="e">
        <f t="shared" si="9"/>
        <v>#DIV/0!</v>
      </c>
      <c r="I143" s="43" t="e">
        <f t="shared" si="10"/>
        <v>#DIV/0!</v>
      </c>
      <c r="J143" s="43" t="e">
        <f t="shared" si="11"/>
        <v>#DIV/0!</v>
      </c>
      <c r="K143" s="48" t="e">
        <f t="shared" si="12"/>
        <v>#DIV/0!</v>
      </c>
      <c r="L143" s="43" t="e">
        <f t="shared" si="13"/>
        <v>#DIV/0!</v>
      </c>
      <c r="M143" s="43" t="e">
        <f t="shared" si="14"/>
        <v>#DIV/0!</v>
      </c>
      <c r="N143" s="43" t="e">
        <f t="shared" si="14"/>
        <v>#DIV/0!</v>
      </c>
      <c r="O143" s="90" t="e">
        <f t="shared" si="14"/>
        <v>#DIV/0!</v>
      </c>
    </row>
    <row r="144" spans="1:15">
      <c r="A144" s="53">
        <v>128</v>
      </c>
      <c r="B144" s="39">
        <v>40582</v>
      </c>
      <c r="C144" s="143"/>
      <c r="D144" s="144"/>
      <c r="E144" s="143"/>
      <c r="F144" s="145"/>
      <c r="G144" s="144">
        <f t="shared" si="8"/>
        <v>0</v>
      </c>
      <c r="H144" s="54" t="e">
        <f t="shared" si="9"/>
        <v>#DIV/0!</v>
      </c>
      <c r="I144" s="43" t="e">
        <f t="shared" si="10"/>
        <v>#DIV/0!</v>
      </c>
      <c r="J144" s="43" t="e">
        <f t="shared" si="11"/>
        <v>#DIV/0!</v>
      </c>
      <c r="K144" s="48" t="e">
        <f t="shared" si="12"/>
        <v>#DIV/0!</v>
      </c>
      <c r="L144" s="43" t="e">
        <f t="shared" si="13"/>
        <v>#DIV/0!</v>
      </c>
      <c r="M144" s="43" t="e">
        <f t="shared" si="14"/>
        <v>#DIV/0!</v>
      </c>
      <c r="N144" s="43" t="e">
        <f t="shared" si="14"/>
        <v>#DIV/0!</v>
      </c>
      <c r="O144" s="90" t="e">
        <f t="shared" si="14"/>
        <v>#DIV/0!</v>
      </c>
    </row>
    <row r="145" spans="1:15">
      <c r="A145" s="53">
        <v>129</v>
      </c>
      <c r="B145" s="39">
        <v>40551</v>
      </c>
      <c r="C145" s="143"/>
      <c r="D145" s="144"/>
      <c r="E145" s="143"/>
      <c r="F145" s="145"/>
      <c r="G145" s="144">
        <f t="shared" si="8"/>
        <v>0</v>
      </c>
      <c r="H145" s="54" t="e">
        <f t="shared" si="9"/>
        <v>#DIV/0!</v>
      </c>
      <c r="I145" s="43" t="e">
        <f t="shared" si="10"/>
        <v>#DIV/0!</v>
      </c>
      <c r="J145" s="43" t="e">
        <f t="shared" si="11"/>
        <v>#DIV/0!</v>
      </c>
      <c r="K145" s="48" t="e">
        <f t="shared" si="12"/>
        <v>#DIV/0!</v>
      </c>
      <c r="L145" s="43" t="e">
        <f t="shared" si="13"/>
        <v>#DIV/0!</v>
      </c>
      <c r="M145" s="43" t="e">
        <f t="shared" si="14"/>
        <v>#DIV/0!</v>
      </c>
      <c r="N145" s="43" t="e">
        <f t="shared" si="14"/>
        <v>#DIV/0!</v>
      </c>
      <c r="O145" s="90" t="e">
        <f t="shared" si="14"/>
        <v>#DIV/0!</v>
      </c>
    </row>
    <row r="146" spans="1:15">
      <c r="A146" s="53">
        <v>130</v>
      </c>
      <c r="B146" s="39" t="s">
        <v>287</v>
      </c>
      <c r="C146" s="143"/>
      <c r="D146" s="144"/>
      <c r="E146" s="143"/>
      <c r="F146" s="145"/>
      <c r="G146" s="144">
        <f t="shared" ref="G146:G209" si="15">SUM(C146:F146)</f>
        <v>0</v>
      </c>
      <c r="H146" s="54" t="e">
        <f t="shared" ref="H146:H209" si="16">ROUND(G146/G156,6)</f>
        <v>#DIV/0!</v>
      </c>
      <c r="I146" s="43" t="e">
        <f t="shared" ref="I146:I209" si="17">ROUND(G146/G166,6)</f>
        <v>#DIV/0!</v>
      </c>
      <c r="J146" s="43" t="e">
        <f t="shared" ref="J146:J209" si="18">ROUND(G146/G186,6)</f>
        <v>#DIV/0!</v>
      </c>
      <c r="K146" s="48" t="e">
        <f t="shared" ref="K146:K209" si="19">ROUND(G146/G206,6)</f>
        <v>#DIV/0!</v>
      </c>
      <c r="L146" s="43" t="e">
        <f t="shared" ref="L146:L209" si="20">ROUND(LN(H146),6)</f>
        <v>#DIV/0!</v>
      </c>
      <c r="M146" s="43" t="e">
        <f t="shared" ref="M146:O209" si="21">ROUND(LN(I146),6)</f>
        <v>#DIV/0!</v>
      </c>
      <c r="N146" s="43" t="e">
        <f t="shared" si="21"/>
        <v>#DIV/0!</v>
      </c>
      <c r="O146" s="90" t="e">
        <f t="shared" si="21"/>
        <v>#DIV/0!</v>
      </c>
    </row>
    <row r="147" spans="1:15">
      <c r="A147" s="53">
        <v>131</v>
      </c>
      <c r="B147" s="39" t="s">
        <v>288</v>
      </c>
      <c r="C147" s="143"/>
      <c r="D147" s="144"/>
      <c r="E147" s="143"/>
      <c r="F147" s="145"/>
      <c r="G147" s="144">
        <f t="shared" si="15"/>
        <v>0</v>
      </c>
      <c r="H147" s="54" t="e">
        <f t="shared" si="16"/>
        <v>#DIV/0!</v>
      </c>
      <c r="I147" s="43" t="e">
        <f t="shared" si="17"/>
        <v>#DIV/0!</v>
      </c>
      <c r="J147" s="43" t="e">
        <f t="shared" si="18"/>
        <v>#DIV/0!</v>
      </c>
      <c r="K147" s="48" t="e">
        <f t="shared" si="19"/>
        <v>#DIV/0!</v>
      </c>
      <c r="L147" s="43" t="e">
        <f t="shared" si="20"/>
        <v>#DIV/0!</v>
      </c>
      <c r="M147" s="43" t="e">
        <f t="shared" si="21"/>
        <v>#DIV/0!</v>
      </c>
      <c r="N147" s="43" t="e">
        <f t="shared" si="21"/>
        <v>#DIV/0!</v>
      </c>
      <c r="O147" s="90" t="e">
        <f t="shared" si="21"/>
        <v>#DIV/0!</v>
      </c>
    </row>
    <row r="148" spans="1:15">
      <c r="A148" s="53">
        <v>132</v>
      </c>
      <c r="B148" s="39" t="s">
        <v>289</v>
      </c>
      <c r="C148" s="143"/>
      <c r="D148" s="144"/>
      <c r="E148" s="143"/>
      <c r="F148" s="145"/>
      <c r="G148" s="144">
        <f t="shared" si="15"/>
        <v>0</v>
      </c>
      <c r="H148" s="54" t="e">
        <f t="shared" si="16"/>
        <v>#DIV/0!</v>
      </c>
      <c r="I148" s="43" t="e">
        <f t="shared" si="17"/>
        <v>#DIV/0!</v>
      </c>
      <c r="J148" s="43" t="e">
        <f t="shared" si="18"/>
        <v>#DIV/0!</v>
      </c>
      <c r="K148" s="48" t="e">
        <f t="shared" si="19"/>
        <v>#DIV/0!</v>
      </c>
      <c r="L148" s="43" t="e">
        <f t="shared" si="20"/>
        <v>#DIV/0!</v>
      </c>
      <c r="M148" s="43" t="e">
        <f t="shared" si="21"/>
        <v>#DIV/0!</v>
      </c>
      <c r="N148" s="43" t="e">
        <f t="shared" si="21"/>
        <v>#DIV/0!</v>
      </c>
      <c r="O148" s="90" t="e">
        <f t="shared" si="21"/>
        <v>#DIV/0!</v>
      </c>
    </row>
    <row r="149" spans="1:15">
      <c r="A149" s="53">
        <v>133</v>
      </c>
      <c r="B149" s="39" t="s">
        <v>290</v>
      </c>
      <c r="C149" s="143"/>
      <c r="D149" s="144"/>
      <c r="E149" s="143"/>
      <c r="F149" s="145"/>
      <c r="G149" s="144">
        <f t="shared" si="15"/>
        <v>0</v>
      </c>
      <c r="H149" s="54" t="e">
        <f t="shared" si="16"/>
        <v>#DIV/0!</v>
      </c>
      <c r="I149" s="43" t="e">
        <f t="shared" si="17"/>
        <v>#DIV/0!</v>
      </c>
      <c r="J149" s="43" t="e">
        <f t="shared" si="18"/>
        <v>#DIV/0!</v>
      </c>
      <c r="K149" s="48" t="e">
        <f t="shared" si="19"/>
        <v>#DIV/0!</v>
      </c>
      <c r="L149" s="43" t="e">
        <f t="shared" si="20"/>
        <v>#DIV/0!</v>
      </c>
      <c r="M149" s="43" t="e">
        <f t="shared" si="21"/>
        <v>#DIV/0!</v>
      </c>
      <c r="N149" s="43" t="e">
        <f t="shared" si="21"/>
        <v>#DIV/0!</v>
      </c>
      <c r="O149" s="90" t="e">
        <f t="shared" si="21"/>
        <v>#DIV/0!</v>
      </c>
    </row>
    <row r="150" spans="1:15">
      <c r="A150" s="53">
        <v>134</v>
      </c>
      <c r="B150" s="39" t="s">
        <v>291</v>
      </c>
      <c r="C150" s="143"/>
      <c r="D150" s="144"/>
      <c r="E150" s="143"/>
      <c r="F150" s="145"/>
      <c r="G150" s="144">
        <f t="shared" si="15"/>
        <v>0</v>
      </c>
      <c r="H150" s="54" t="e">
        <f t="shared" si="16"/>
        <v>#DIV/0!</v>
      </c>
      <c r="I150" s="43" t="e">
        <f t="shared" si="17"/>
        <v>#DIV/0!</v>
      </c>
      <c r="J150" s="43" t="e">
        <f t="shared" si="18"/>
        <v>#DIV/0!</v>
      </c>
      <c r="K150" s="48" t="e">
        <f t="shared" si="19"/>
        <v>#DIV/0!</v>
      </c>
      <c r="L150" s="43" t="e">
        <f t="shared" si="20"/>
        <v>#DIV/0!</v>
      </c>
      <c r="M150" s="43" t="e">
        <f t="shared" si="21"/>
        <v>#DIV/0!</v>
      </c>
      <c r="N150" s="43" t="e">
        <f t="shared" si="21"/>
        <v>#DIV/0!</v>
      </c>
      <c r="O150" s="90" t="e">
        <f t="shared" si="21"/>
        <v>#DIV/0!</v>
      </c>
    </row>
    <row r="151" spans="1:15">
      <c r="A151" s="53">
        <v>135</v>
      </c>
      <c r="B151" s="39" t="s">
        <v>292</v>
      </c>
      <c r="C151" s="143"/>
      <c r="D151" s="144"/>
      <c r="E151" s="143"/>
      <c r="F151" s="145"/>
      <c r="G151" s="144">
        <f t="shared" si="15"/>
        <v>0</v>
      </c>
      <c r="H151" s="54" t="e">
        <f t="shared" si="16"/>
        <v>#DIV/0!</v>
      </c>
      <c r="I151" s="43" t="e">
        <f t="shared" si="17"/>
        <v>#DIV/0!</v>
      </c>
      <c r="J151" s="43" t="e">
        <f t="shared" si="18"/>
        <v>#DIV/0!</v>
      </c>
      <c r="K151" s="48" t="e">
        <f t="shared" si="19"/>
        <v>#DIV/0!</v>
      </c>
      <c r="L151" s="43" t="e">
        <f t="shared" si="20"/>
        <v>#DIV/0!</v>
      </c>
      <c r="M151" s="43" t="e">
        <f t="shared" si="21"/>
        <v>#DIV/0!</v>
      </c>
      <c r="N151" s="43" t="e">
        <f t="shared" si="21"/>
        <v>#DIV/0!</v>
      </c>
      <c r="O151" s="90" t="e">
        <f t="shared" si="21"/>
        <v>#DIV/0!</v>
      </c>
    </row>
    <row r="152" spans="1:15">
      <c r="A152" s="53">
        <v>136</v>
      </c>
      <c r="B152" s="39" t="s">
        <v>293</v>
      </c>
      <c r="C152" s="143"/>
      <c r="D152" s="144"/>
      <c r="E152" s="143"/>
      <c r="F152" s="145"/>
      <c r="G152" s="144">
        <f t="shared" si="15"/>
        <v>0</v>
      </c>
      <c r="H152" s="54" t="e">
        <f t="shared" si="16"/>
        <v>#DIV/0!</v>
      </c>
      <c r="I152" s="43" t="e">
        <f t="shared" si="17"/>
        <v>#DIV/0!</v>
      </c>
      <c r="J152" s="43" t="e">
        <f t="shared" si="18"/>
        <v>#DIV/0!</v>
      </c>
      <c r="K152" s="48" t="e">
        <f t="shared" si="19"/>
        <v>#DIV/0!</v>
      </c>
      <c r="L152" s="43" t="e">
        <f t="shared" si="20"/>
        <v>#DIV/0!</v>
      </c>
      <c r="M152" s="43" t="e">
        <f t="shared" si="21"/>
        <v>#DIV/0!</v>
      </c>
      <c r="N152" s="43" t="e">
        <f t="shared" si="21"/>
        <v>#DIV/0!</v>
      </c>
      <c r="O152" s="90" t="e">
        <f t="shared" si="21"/>
        <v>#DIV/0!</v>
      </c>
    </row>
    <row r="153" spans="1:15">
      <c r="A153" s="53">
        <v>137</v>
      </c>
      <c r="B153" s="39" t="s">
        <v>294</v>
      </c>
      <c r="C153" s="143"/>
      <c r="D153" s="144"/>
      <c r="E153" s="143"/>
      <c r="F153" s="145"/>
      <c r="G153" s="144">
        <f t="shared" si="15"/>
        <v>0</v>
      </c>
      <c r="H153" s="54" t="e">
        <f t="shared" si="16"/>
        <v>#DIV/0!</v>
      </c>
      <c r="I153" s="43" t="e">
        <f t="shared" si="17"/>
        <v>#DIV/0!</v>
      </c>
      <c r="J153" s="43" t="e">
        <f t="shared" si="18"/>
        <v>#DIV/0!</v>
      </c>
      <c r="K153" s="48" t="e">
        <f t="shared" si="19"/>
        <v>#DIV/0!</v>
      </c>
      <c r="L153" s="43" t="e">
        <f t="shared" si="20"/>
        <v>#DIV/0!</v>
      </c>
      <c r="M153" s="43" t="e">
        <f t="shared" si="21"/>
        <v>#DIV/0!</v>
      </c>
      <c r="N153" s="43" t="e">
        <f t="shared" si="21"/>
        <v>#DIV/0!</v>
      </c>
      <c r="O153" s="90" t="e">
        <f t="shared" si="21"/>
        <v>#DIV/0!</v>
      </c>
    </row>
    <row r="154" spans="1:15">
      <c r="A154" s="53">
        <v>138</v>
      </c>
      <c r="B154" s="39" t="s">
        <v>295</v>
      </c>
      <c r="C154" s="143"/>
      <c r="D154" s="144"/>
      <c r="E154" s="143"/>
      <c r="F154" s="145"/>
      <c r="G154" s="144">
        <f t="shared" si="15"/>
        <v>0</v>
      </c>
      <c r="H154" s="54" t="e">
        <f t="shared" si="16"/>
        <v>#DIV/0!</v>
      </c>
      <c r="I154" s="43" t="e">
        <f t="shared" si="17"/>
        <v>#DIV/0!</v>
      </c>
      <c r="J154" s="43" t="e">
        <f t="shared" si="18"/>
        <v>#DIV/0!</v>
      </c>
      <c r="K154" s="48" t="e">
        <f t="shared" si="19"/>
        <v>#DIV/0!</v>
      </c>
      <c r="L154" s="43" t="e">
        <f t="shared" si="20"/>
        <v>#DIV/0!</v>
      </c>
      <c r="M154" s="43" t="e">
        <f t="shared" si="21"/>
        <v>#DIV/0!</v>
      </c>
      <c r="N154" s="43" t="e">
        <f t="shared" si="21"/>
        <v>#DIV/0!</v>
      </c>
      <c r="O154" s="90" t="e">
        <f t="shared" si="21"/>
        <v>#DIV/0!</v>
      </c>
    </row>
    <row r="155" spans="1:15">
      <c r="A155" s="53">
        <v>139</v>
      </c>
      <c r="B155" s="39" t="s">
        <v>296</v>
      </c>
      <c r="C155" s="143"/>
      <c r="D155" s="144"/>
      <c r="E155" s="143"/>
      <c r="F155" s="145"/>
      <c r="G155" s="144">
        <f t="shared" si="15"/>
        <v>0</v>
      </c>
      <c r="H155" s="54" t="e">
        <f t="shared" si="16"/>
        <v>#DIV/0!</v>
      </c>
      <c r="I155" s="43" t="e">
        <f t="shared" si="17"/>
        <v>#DIV/0!</v>
      </c>
      <c r="J155" s="43" t="e">
        <f t="shared" si="18"/>
        <v>#DIV/0!</v>
      </c>
      <c r="K155" s="48" t="e">
        <f t="shared" si="19"/>
        <v>#DIV/0!</v>
      </c>
      <c r="L155" s="43" t="e">
        <f t="shared" si="20"/>
        <v>#DIV/0!</v>
      </c>
      <c r="M155" s="43" t="e">
        <f t="shared" si="21"/>
        <v>#DIV/0!</v>
      </c>
      <c r="N155" s="43" t="e">
        <f t="shared" si="21"/>
        <v>#DIV/0!</v>
      </c>
      <c r="O155" s="90" t="e">
        <f t="shared" si="21"/>
        <v>#DIV/0!</v>
      </c>
    </row>
    <row r="156" spans="1:15">
      <c r="A156" s="53">
        <v>140</v>
      </c>
      <c r="B156" s="39" t="s">
        <v>297</v>
      </c>
      <c r="C156" s="143"/>
      <c r="D156" s="144"/>
      <c r="E156" s="143"/>
      <c r="F156" s="145"/>
      <c r="G156" s="144">
        <f t="shared" si="15"/>
        <v>0</v>
      </c>
      <c r="H156" s="54" t="e">
        <f t="shared" si="16"/>
        <v>#DIV/0!</v>
      </c>
      <c r="I156" s="43" t="e">
        <f t="shared" si="17"/>
        <v>#DIV/0!</v>
      </c>
      <c r="J156" s="43" t="e">
        <f t="shared" si="18"/>
        <v>#DIV/0!</v>
      </c>
      <c r="K156" s="48" t="e">
        <f t="shared" si="19"/>
        <v>#DIV/0!</v>
      </c>
      <c r="L156" s="43" t="e">
        <f t="shared" si="20"/>
        <v>#DIV/0!</v>
      </c>
      <c r="M156" s="43" t="e">
        <f t="shared" si="21"/>
        <v>#DIV/0!</v>
      </c>
      <c r="N156" s="43" t="e">
        <f t="shared" si="21"/>
        <v>#DIV/0!</v>
      </c>
      <c r="O156" s="90" t="e">
        <f t="shared" si="21"/>
        <v>#DIV/0!</v>
      </c>
    </row>
    <row r="157" spans="1:15">
      <c r="A157" s="53">
        <v>141</v>
      </c>
      <c r="B157" s="39" t="s">
        <v>298</v>
      </c>
      <c r="C157" s="143"/>
      <c r="D157" s="144"/>
      <c r="E157" s="143"/>
      <c r="F157" s="145"/>
      <c r="G157" s="144">
        <f t="shared" si="15"/>
        <v>0</v>
      </c>
      <c r="H157" s="54" t="e">
        <f t="shared" si="16"/>
        <v>#DIV/0!</v>
      </c>
      <c r="I157" s="43" t="e">
        <f t="shared" si="17"/>
        <v>#DIV/0!</v>
      </c>
      <c r="J157" s="43" t="e">
        <f t="shared" si="18"/>
        <v>#DIV/0!</v>
      </c>
      <c r="K157" s="48" t="e">
        <f t="shared" si="19"/>
        <v>#DIV/0!</v>
      </c>
      <c r="L157" s="43" t="e">
        <f t="shared" si="20"/>
        <v>#DIV/0!</v>
      </c>
      <c r="M157" s="43" t="e">
        <f t="shared" si="21"/>
        <v>#DIV/0!</v>
      </c>
      <c r="N157" s="43" t="e">
        <f t="shared" si="21"/>
        <v>#DIV/0!</v>
      </c>
      <c r="O157" s="90" t="e">
        <f t="shared" si="21"/>
        <v>#DIV/0!</v>
      </c>
    </row>
    <row r="158" spans="1:15">
      <c r="A158" s="53">
        <v>142</v>
      </c>
      <c r="B158" s="39" t="s">
        <v>299</v>
      </c>
      <c r="C158" s="143"/>
      <c r="D158" s="144"/>
      <c r="E158" s="143"/>
      <c r="F158" s="145"/>
      <c r="G158" s="144">
        <f t="shared" si="15"/>
        <v>0</v>
      </c>
      <c r="H158" s="54" t="e">
        <f t="shared" si="16"/>
        <v>#DIV/0!</v>
      </c>
      <c r="I158" s="43" t="e">
        <f t="shared" si="17"/>
        <v>#DIV/0!</v>
      </c>
      <c r="J158" s="43" t="e">
        <f t="shared" si="18"/>
        <v>#DIV/0!</v>
      </c>
      <c r="K158" s="48" t="e">
        <f t="shared" si="19"/>
        <v>#DIV/0!</v>
      </c>
      <c r="L158" s="43" t="e">
        <f t="shared" si="20"/>
        <v>#DIV/0!</v>
      </c>
      <c r="M158" s="43" t="e">
        <f t="shared" si="21"/>
        <v>#DIV/0!</v>
      </c>
      <c r="N158" s="43" t="e">
        <f t="shared" si="21"/>
        <v>#DIV/0!</v>
      </c>
      <c r="O158" s="90" t="e">
        <f t="shared" si="21"/>
        <v>#DIV/0!</v>
      </c>
    </row>
    <row r="159" spans="1:15">
      <c r="A159" s="53">
        <v>143</v>
      </c>
      <c r="B159" s="39">
        <v>40884</v>
      </c>
      <c r="C159" s="143"/>
      <c r="D159" s="144"/>
      <c r="E159" s="143"/>
      <c r="F159" s="145"/>
      <c r="G159" s="144">
        <f t="shared" si="15"/>
        <v>0</v>
      </c>
      <c r="H159" s="54" t="e">
        <f t="shared" si="16"/>
        <v>#DIV/0!</v>
      </c>
      <c r="I159" s="43" t="e">
        <f t="shared" si="17"/>
        <v>#DIV/0!</v>
      </c>
      <c r="J159" s="43" t="e">
        <f t="shared" si="18"/>
        <v>#DIV/0!</v>
      </c>
      <c r="K159" s="48" t="e">
        <f t="shared" si="19"/>
        <v>#DIV/0!</v>
      </c>
      <c r="L159" s="43" t="e">
        <f t="shared" si="20"/>
        <v>#DIV/0!</v>
      </c>
      <c r="M159" s="43" t="e">
        <f t="shared" si="21"/>
        <v>#DIV/0!</v>
      </c>
      <c r="N159" s="43" t="e">
        <f t="shared" si="21"/>
        <v>#DIV/0!</v>
      </c>
      <c r="O159" s="90" t="e">
        <f t="shared" si="21"/>
        <v>#DIV/0!</v>
      </c>
    </row>
    <row r="160" spans="1:15">
      <c r="A160" s="53">
        <v>144</v>
      </c>
      <c r="B160" s="39">
        <v>40854</v>
      </c>
      <c r="C160" s="143"/>
      <c r="D160" s="144"/>
      <c r="E160" s="143"/>
      <c r="F160" s="145"/>
      <c r="G160" s="144">
        <f t="shared" si="15"/>
        <v>0</v>
      </c>
      <c r="H160" s="54" t="e">
        <f t="shared" si="16"/>
        <v>#DIV/0!</v>
      </c>
      <c r="I160" s="43" t="e">
        <f t="shared" si="17"/>
        <v>#DIV/0!</v>
      </c>
      <c r="J160" s="43" t="e">
        <f t="shared" si="18"/>
        <v>#DIV/0!</v>
      </c>
      <c r="K160" s="48" t="e">
        <f t="shared" si="19"/>
        <v>#DIV/0!</v>
      </c>
      <c r="L160" s="43" t="e">
        <f t="shared" si="20"/>
        <v>#DIV/0!</v>
      </c>
      <c r="M160" s="43" t="e">
        <f t="shared" si="21"/>
        <v>#DIV/0!</v>
      </c>
      <c r="N160" s="43" t="e">
        <f t="shared" si="21"/>
        <v>#DIV/0!</v>
      </c>
      <c r="O160" s="90" t="e">
        <f t="shared" si="21"/>
        <v>#DIV/0!</v>
      </c>
    </row>
    <row r="161" spans="1:15">
      <c r="A161" s="53">
        <v>145</v>
      </c>
      <c r="B161" s="39">
        <v>40762</v>
      </c>
      <c r="C161" s="143"/>
      <c r="D161" s="144"/>
      <c r="E161" s="143"/>
      <c r="F161" s="145"/>
      <c r="G161" s="144">
        <f t="shared" si="15"/>
        <v>0</v>
      </c>
      <c r="H161" s="54" t="e">
        <f t="shared" si="16"/>
        <v>#DIV/0!</v>
      </c>
      <c r="I161" s="43" t="e">
        <f t="shared" si="17"/>
        <v>#DIV/0!</v>
      </c>
      <c r="J161" s="43" t="e">
        <f t="shared" si="18"/>
        <v>#DIV/0!</v>
      </c>
      <c r="K161" s="48" t="e">
        <f t="shared" si="19"/>
        <v>#DIV/0!</v>
      </c>
      <c r="L161" s="43" t="e">
        <f t="shared" si="20"/>
        <v>#DIV/0!</v>
      </c>
      <c r="M161" s="43" t="e">
        <f t="shared" si="21"/>
        <v>#DIV/0!</v>
      </c>
      <c r="N161" s="43" t="e">
        <f t="shared" si="21"/>
        <v>#DIV/0!</v>
      </c>
      <c r="O161" s="90" t="e">
        <f t="shared" si="21"/>
        <v>#DIV/0!</v>
      </c>
    </row>
    <row r="162" spans="1:15">
      <c r="A162" s="53">
        <v>146</v>
      </c>
      <c r="B162" s="39">
        <v>40731</v>
      </c>
      <c r="C162" s="143"/>
      <c r="D162" s="144"/>
      <c r="E162" s="143"/>
      <c r="F162" s="145"/>
      <c r="G162" s="144">
        <f t="shared" si="15"/>
        <v>0</v>
      </c>
      <c r="H162" s="54" t="e">
        <f t="shared" si="16"/>
        <v>#DIV/0!</v>
      </c>
      <c r="I162" s="43" t="e">
        <f t="shared" si="17"/>
        <v>#DIV/0!</v>
      </c>
      <c r="J162" s="43" t="e">
        <f t="shared" si="18"/>
        <v>#DIV/0!</v>
      </c>
      <c r="K162" s="48" t="e">
        <f t="shared" si="19"/>
        <v>#DIV/0!</v>
      </c>
      <c r="L162" s="43" t="e">
        <f t="shared" si="20"/>
        <v>#DIV/0!</v>
      </c>
      <c r="M162" s="43" t="e">
        <f t="shared" si="21"/>
        <v>#DIV/0!</v>
      </c>
      <c r="N162" s="43" t="e">
        <f t="shared" si="21"/>
        <v>#DIV/0!</v>
      </c>
      <c r="O162" s="90" t="e">
        <f t="shared" si="21"/>
        <v>#DIV/0!</v>
      </c>
    </row>
    <row r="163" spans="1:15">
      <c r="A163" s="53">
        <v>147</v>
      </c>
      <c r="B163" s="39">
        <v>40701</v>
      </c>
      <c r="C163" s="143"/>
      <c r="D163" s="144"/>
      <c r="E163" s="143"/>
      <c r="F163" s="145"/>
      <c r="G163" s="144">
        <f t="shared" si="15"/>
        <v>0</v>
      </c>
      <c r="H163" s="54" t="e">
        <f t="shared" si="16"/>
        <v>#DIV/0!</v>
      </c>
      <c r="I163" s="43" t="e">
        <f t="shared" si="17"/>
        <v>#DIV/0!</v>
      </c>
      <c r="J163" s="43" t="e">
        <f t="shared" si="18"/>
        <v>#DIV/0!</v>
      </c>
      <c r="K163" s="48" t="e">
        <f t="shared" si="19"/>
        <v>#DIV/0!</v>
      </c>
      <c r="L163" s="43" t="e">
        <f t="shared" si="20"/>
        <v>#DIV/0!</v>
      </c>
      <c r="M163" s="43" t="e">
        <f t="shared" si="21"/>
        <v>#DIV/0!</v>
      </c>
      <c r="N163" s="43" t="e">
        <f t="shared" si="21"/>
        <v>#DIV/0!</v>
      </c>
      <c r="O163" s="90" t="e">
        <f t="shared" si="21"/>
        <v>#DIV/0!</v>
      </c>
    </row>
    <row r="164" spans="1:15">
      <c r="A164" s="53">
        <v>148</v>
      </c>
      <c r="B164" s="39">
        <v>40670</v>
      </c>
      <c r="C164" s="143"/>
      <c r="D164" s="144"/>
      <c r="E164" s="143"/>
      <c r="F164" s="145"/>
      <c r="G164" s="144">
        <f t="shared" si="15"/>
        <v>0</v>
      </c>
      <c r="H164" s="54" t="e">
        <f t="shared" si="16"/>
        <v>#DIV/0!</v>
      </c>
      <c r="I164" s="43" t="e">
        <f t="shared" si="17"/>
        <v>#DIV/0!</v>
      </c>
      <c r="J164" s="43" t="e">
        <f t="shared" si="18"/>
        <v>#DIV/0!</v>
      </c>
      <c r="K164" s="48" t="e">
        <f t="shared" si="19"/>
        <v>#DIV/0!</v>
      </c>
      <c r="L164" s="43" t="e">
        <f t="shared" si="20"/>
        <v>#DIV/0!</v>
      </c>
      <c r="M164" s="43" t="e">
        <f t="shared" si="21"/>
        <v>#DIV/0!</v>
      </c>
      <c r="N164" s="43" t="e">
        <f t="shared" si="21"/>
        <v>#DIV/0!</v>
      </c>
      <c r="O164" s="90" t="e">
        <f t="shared" si="21"/>
        <v>#DIV/0!</v>
      </c>
    </row>
    <row r="165" spans="1:15">
      <c r="A165" s="53">
        <v>149</v>
      </c>
      <c r="B165" s="39">
        <v>40640</v>
      </c>
      <c r="C165" s="143"/>
      <c r="D165" s="144"/>
      <c r="E165" s="143"/>
      <c r="F165" s="145"/>
      <c r="G165" s="144">
        <f t="shared" si="15"/>
        <v>0</v>
      </c>
      <c r="H165" s="54" t="e">
        <f t="shared" si="16"/>
        <v>#DIV/0!</v>
      </c>
      <c r="I165" s="43" t="e">
        <f t="shared" si="17"/>
        <v>#DIV/0!</v>
      </c>
      <c r="J165" s="43" t="e">
        <f t="shared" si="18"/>
        <v>#DIV/0!</v>
      </c>
      <c r="K165" s="48" t="e">
        <f t="shared" si="19"/>
        <v>#DIV/0!</v>
      </c>
      <c r="L165" s="43" t="e">
        <f t="shared" si="20"/>
        <v>#DIV/0!</v>
      </c>
      <c r="M165" s="43" t="e">
        <f t="shared" si="21"/>
        <v>#DIV/0!</v>
      </c>
      <c r="N165" s="43" t="e">
        <f t="shared" si="21"/>
        <v>#DIV/0!</v>
      </c>
      <c r="O165" s="90" t="e">
        <f t="shared" si="21"/>
        <v>#DIV/0!</v>
      </c>
    </row>
    <row r="166" spans="1:15">
      <c r="A166" s="53">
        <v>150</v>
      </c>
      <c r="B166" s="39">
        <v>40550</v>
      </c>
      <c r="C166" s="143"/>
      <c r="D166" s="144"/>
      <c r="E166" s="143"/>
      <c r="F166" s="145"/>
      <c r="G166" s="144">
        <f t="shared" si="15"/>
        <v>0</v>
      </c>
      <c r="H166" s="54" t="e">
        <f t="shared" si="16"/>
        <v>#DIV/0!</v>
      </c>
      <c r="I166" s="43" t="e">
        <f t="shared" si="17"/>
        <v>#DIV/0!</v>
      </c>
      <c r="J166" s="43" t="e">
        <f t="shared" si="18"/>
        <v>#DIV/0!</v>
      </c>
      <c r="K166" s="48" t="e">
        <f t="shared" si="19"/>
        <v>#DIV/0!</v>
      </c>
      <c r="L166" s="43" t="e">
        <f t="shared" si="20"/>
        <v>#DIV/0!</v>
      </c>
      <c r="M166" s="43" t="e">
        <f t="shared" si="21"/>
        <v>#DIV/0!</v>
      </c>
      <c r="N166" s="43" t="e">
        <f t="shared" si="21"/>
        <v>#DIV/0!</v>
      </c>
      <c r="O166" s="90" t="e">
        <f t="shared" si="21"/>
        <v>#DIV/0!</v>
      </c>
    </row>
    <row r="167" spans="1:15">
      <c r="A167" s="53">
        <v>151</v>
      </c>
      <c r="B167" s="39" t="s">
        <v>300</v>
      </c>
      <c r="C167" s="143"/>
      <c r="D167" s="144"/>
      <c r="E167" s="143"/>
      <c r="F167" s="145"/>
      <c r="G167" s="144">
        <f t="shared" si="15"/>
        <v>0</v>
      </c>
      <c r="H167" s="54" t="e">
        <f t="shared" si="16"/>
        <v>#DIV/0!</v>
      </c>
      <c r="I167" s="43" t="e">
        <f t="shared" si="17"/>
        <v>#DIV/0!</v>
      </c>
      <c r="J167" s="43" t="e">
        <f t="shared" si="18"/>
        <v>#DIV/0!</v>
      </c>
      <c r="K167" s="48" t="e">
        <f t="shared" si="19"/>
        <v>#DIV/0!</v>
      </c>
      <c r="L167" s="43" t="e">
        <f t="shared" si="20"/>
        <v>#DIV/0!</v>
      </c>
      <c r="M167" s="43" t="e">
        <f t="shared" si="21"/>
        <v>#DIV/0!</v>
      </c>
      <c r="N167" s="43" t="e">
        <f t="shared" si="21"/>
        <v>#DIV/0!</v>
      </c>
      <c r="O167" s="90" t="e">
        <f t="shared" si="21"/>
        <v>#DIV/0!</v>
      </c>
    </row>
    <row r="168" spans="1:15">
      <c r="A168" s="53">
        <v>152</v>
      </c>
      <c r="B168" s="39" t="s">
        <v>301</v>
      </c>
      <c r="C168" s="143"/>
      <c r="D168" s="144"/>
      <c r="E168" s="143"/>
      <c r="F168" s="145"/>
      <c r="G168" s="144">
        <f t="shared" si="15"/>
        <v>0</v>
      </c>
      <c r="H168" s="54" t="e">
        <f t="shared" si="16"/>
        <v>#DIV/0!</v>
      </c>
      <c r="I168" s="43" t="e">
        <f t="shared" si="17"/>
        <v>#DIV/0!</v>
      </c>
      <c r="J168" s="43" t="e">
        <f t="shared" si="18"/>
        <v>#DIV/0!</v>
      </c>
      <c r="K168" s="48" t="e">
        <f t="shared" si="19"/>
        <v>#DIV/0!</v>
      </c>
      <c r="L168" s="43" t="e">
        <f t="shared" si="20"/>
        <v>#DIV/0!</v>
      </c>
      <c r="M168" s="43" t="e">
        <f t="shared" si="21"/>
        <v>#DIV/0!</v>
      </c>
      <c r="N168" s="43" t="e">
        <f t="shared" si="21"/>
        <v>#DIV/0!</v>
      </c>
      <c r="O168" s="90" t="e">
        <f t="shared" si="21"/>
        <v>#DIV/0!</v>
      </c>
    </row>
    <row r="169" spans="1:15">
      <c r="A169" s="53">
        <v>153</v>
      </c>
      <c r="B169" s="39" t="s">
        <v>302</v>
      </c>
      <c r="C169" s="143"/>
      <c r="D169" s="144"/>
      <c r="E169" s="143"/>
      <c r="F169" s="145"/>
      <c r="G169" s="144">
        <f t="shared" si="15"/>
        <v>0</v>
      </c>
      <c r="H169" s="54" t="e">
        <f t="shared" si="16"/>
        <v>#DIV/0!</v>
      </c>
      <c r="I169" s="43" t="e">
        <f t="shared" si="17"/>
        <v>#DIV/0!</v>
      </c>
      <c r="J169" s="43" t="e">
        <f t="shared" si="18"/>
        <v>#DIV/0!</v>
      </c>
      <c r="K169" s="48" t="e">
        <f t="shared" si="19"/>
        <v>#DIV/0!</v>
      </c>
      <c r="L169" s="43" t="e">
        <f t="shared" si="20"/>
        <v>#DIV/0!</v>
      </c>
      <c r="M169" s="43" t="e">
        <f t="shared" si="21"/>
        <v>#DIV/0!</v>
      </c>
      <c r="N169" s="43" t="e">
        <f t="shared" si="21"/>
        <v>#DIV/0!</v>
      </c>
      <c r="O169" s="90" t="e">
        <f t="shared" si="21"/>
        <v>#DIV/0!</v>
      </c>
    </row>
    <row r="170" spans="1:15">
      <c r="A170" s="53">
        <v>154</v>
      </c>
      <c r="B170" s="39" t="s">
        <v>303</v>
      </c>
      <c r="C170" s="143"/>
      <c r="D170" s="144"/>
      <c r="E170" s="143"/>
      <c r="F170" s="145"/>
      <c r="G170" s="144">
        <f t="shared" si="15"/>
        <v>0</v>
      </c>
      <c r="H170" s="54" t="e">
        <f t="shared" si="16"/>
        <v>#DIV/0!</v>
      </c>
      <c r="I170" s="43" t="e">
        <f t="shared" si="17"/>
        <v>#DIV/0!</v>
      </c>
      <c r="J170" s="43" t="e">
        <f t="shared" si="18"/>
        <v>#DIV/0!</v>
      </c>
      <c r="K170" s="48" t="e">
        <f t="shared" si="19"/>
        <v>#DIV/0!</v>
      </c>
      <c r="L170" s="43" t="e">
        <f t="shared" si="20"/>
        <v>#DIV/0!</v>
      </c>
      <c r="M170" s="43" t="e">
        <f t="shared" si="21"/>
        <v>#DIV/0!</v>
      </c>
      <c r="N170" s="43" t="e">
        <f t="shared" si="21"/>
        <v>#DIV/0!</v>
      </c>
      <c r="O170" s="90" t="e">
        <f t="shared" si="21"/>
        <v>#DIV/0!</v>
      </c>
    </row>
    <row r="171" spans="1:15">
      <c r="A171" s="53">
        <v>155</v>
      </c>
      <c r="B171" s="39" t="s">
        <v>304</v>
      </c>
      <c r="C171" s="143"/>
      <c r="D171" s="144"/>
      <c r="E171" s="143"/>
      <c r="F171" s="145"/>
      <c r="G171" s="144">
        <f t="shared" si="15"/>
        <v>0</v>
      </c>
      <c r="H171" s="54" t="e">
        <f t="shared" si="16"/>
        <v>#DIV/0!</v>
      </c>
      <c r="I171" s="43" t="e">
        <f t="shared" si="17"/>
        <v>#DIV/0!</v>
      </c>
      <c r="J171" s="43" t="e">
        <f t="shared" si="18"/>
        <v>#DIV/0!</v>
      </c>
      <c r="K171" s="48" t="e">
        <f t="shared" si="19"/>
        <v>#DIV/0!</v>
      </c>
      <c r="L171" s="43" t="e">
        <f t="shared" si="20"/>
        <v>#DIV/0!</v>
      </c>
      <c r="M171" s="43" t="e">
        <f t="shared" si="21"/>
        <v>#DIV/0!</v>
      </c>
      <c r="N171" s="43" t="e">
        <f t="shared" si="21"/>
        <v>#DIV/0!</v>
      </c>
      <c r="O171" s="90" t="e">
        <f t="shared" si="21"/>
        <v>#DIV/0!</v>
      </c>
    </row>
    <row r="172" spans="1:15">
      <c r="A172" s="53">
        <v>156</v>
      </c>
      <c r="B172" s="39" t="s">
        <v>305</v>
      </c>
      <c r="C172" s="143"/>
      <c r="D172" s="144"/>
      <c r="E172" s="143"/>
      <c r="F172" s="145"/>
      <c r="G172" s="144">
        <f t="shared" si="15"/>
        <v>0</v>
      </c>
      <c r="H172" s="54" t="e">
        <f t="shared" si="16"/>
        <v>#DIV/0!</v>
      </c>
      <c r="I172" s="43" t="e">
        <f t="shared" si="17"/>
        <v>#DIV/0!</v>
      </c>
      <c r="J172" s="43" t="e">
        <f t="shared" si="18"/>
        <v>#DIV/0!</v>
      </c>
      <c r="K172" s="48" t="e">
        <f t="shared" si="19"/>
        <v>#DIV/0!</v>
      </c>
      <c r="L172" s="43" t="e">
        <f t="shared" si="20"/>
        <v>#DIV/0!</v>
      </c>
      <c r="M172" s="43" t="e">
        <f t="shared" si="21"/>
        <v>#DIV/0!</v>
      </c>
      <c r="N172" s="43" t="e">
        <f t="shared" si="21"/>
        <v>#DIV/0!</v>
      </c>
      <c r="O172" s="90" t="e">
        <f t="shared" si="21"/>
        <v>#DIV/0!</v>
      </c>
    </row>
    <row r="173" spans="1:15">
      <c r="A173" s="53">
        <v>157</v>
      </c>
      <c r="B173" s="39" t="s">
        <v>306</v>
      </c>
      <c r="C173" s="143"/>
      <c r="D173" s="144"/>
      <c r="E173" s="143"/>
      <c r="F173" s="145"/>
      <c r="G173" s="144">
        <f t="shared" si="15"/>
        <v>0</v>
      </c>
      <c r="H173" s="54" t="e">
        <f t="shared" si="16"/>
        <v>#DIV/0!</v>
      </c>
      <c r="I173" s="43" t="e">
        <f t="shared" si="17"/>
        <v>#DIV/0!</v>
      </c>
      <c r="J173" s="43" t="e">
        <f t="shared" si="18"/>
        <v>#DIV/0!</v>
      </c>
      <c r="K173" s="48" t="e">
        <f t="shared" si="19"/>
        <v>#DIV/0!</v>
      </c>
      <c r="L173" s="43" t="e">
        <f t="shared" si="20"/>
        <v>#DIV/0!</v>
      </c>
      <c r="M173" s="43" t="e">
        <f t="shared" si="21"/>
        <v>#DIV/0!</v>
      </c>
      <c r="N173" s="43" t="e">
        <f t="shared" si="21"/>
        <v>#DIV/0!</v>
      </c>
      <c r="O173" s="90" t="e">
        <f t="shared" si="21"/>
        <v>#DIV/0!</v>
      </c>
    </row>
    <row r="174" spans="1:15">
      <c r="A174" s="53">
        <v>158</v>
      </c>
      <c r="B174" s="39" t="s">
        <v>307</v>
      </c>
      <c r="C174" s="143"/>
      <c r="D174" s="144"/>
      <c r="E174" s="143"/>
      <c r="F174" s="145"/>
      <c r="G174" s="144">
        <f t="shared" si="15"/>
        <v>0</v>
      </c>
      <c r="H174" s="54" t="e">
        <f t="shared" si="16"/>
        <v>#DIV/0!</v>
      </c>
      <c r="I174" s="43" t="e">
        <f t="shared" si="17"/>
        <v>#DIV/0!</v>
      </c>
      <c r="J174" s="43" t="e">
        <f t="shared" si="18"/>
        <v>#DIV/0!</v>
      </c>
      <c r="K174" s="48" t="e">
        <f t="shared" si="19"/>
        <v>#DIV/0!</v>
      </c>
      <c r="L174" s="43" t="e">
        <f t="shared" si="20"/>
        <v>#DIV/0!</v>
      </c>
      <c r="M174" s="43" t="e">
        <f t="shared" si="21"/>
        <v>#DIV/0!</v>
      </c>
      <c r="N174" s="43" t="e">
        <f t="shared" si="21"/>
        <v>#DIV/0!</v>
      </c>
      <c r="O174" s="90" t="e">
        <f t="shared" si="21"/>
        <v>#DIV/0!</v>
      </c>
    </row>
    <row r="175" spans="1:15">
      <c r="A175" s="53">
        <v>159</v>
      </c>
      <c r="B175" s="39" t="s">
        <v>308</v>
      </c>
      <c r="C175" s="143"/>
      <c r="D175" s="144"/>
      <c r="E175" s="143"/>
      <c r="F175" s="145"/>
      <c r="G175" s="144">
        <f t="shared" si="15"/>
        <v>0</v>
      </c>
      <c r="H175" s="54" t="e">
        <f t="shared" si="16"/>
        <v>#DIV/0!</v>
      </c>
      <c r="I175" s="43" t="e">
        <f t="shared" si="17"/>
        <v>#DIV/0!</v>
      </c>
      <c r="J175" s="43" t="e">
        <f t="shared" si="18"/>
        <v>#DIV/0!</v>
      </c>
      <c r="K175" s="48" t="e">
        <f t="shared" si="19"/>
        <v>#DIV/0!</v>
      </c>
      <c r="L175" s="43" t="e">
        <f t="shared" si="20"/>
        <v>#DIV/0!</v>
      </c>
      <c r="M175" s="43" t="e">
        <f t="shared" si="21"/>
        <v>#DIV/0!</v>
      </c>
      <c r="N175" s="43" t="e">
        <f t="shared" si="21"/>
        <v>#DIV/0!</v>
      </c>
      <c r="O175" s="90" t="e">
        <f t="shared" si="21"/>
        <v>#DIV/0!</v>
      </c>
    </row>
    <row r="176" spans="1:15">
      <c r="A176" s="53">
        <v>160</v>
      </c>
      <c r="B176" s="39" t="s">
        <v>309</v>
      </c>
      <c r="C176" s="143"/>
      <c r="D176" s="144"/>
      <c r="E176" s="143"/>
      <c r="F176" s="145"/>
      <c r="G176" s="144">
        <f t="shared" si="15"/>
        <v>0</v>
      </c>
      <c r="H176" s="54" t="e">
        <f t="shared" si="16"/>
        <v>#DIV/0!</v>
      </c>
      <c r="I176" s="43" t="e">
        <f t="shared" si="17"/>
        <v>#DIV/0!</v>
      </c>
      <c r="J176" s="43" t="e">
        <f t="shared" si="18"/>
        <v>#DIV/0!</v>
      </c>
      <c r="K176" s="48" t="e">
        <f t="shared" si="19"/>
        <v>#DIV/0!</v>
      </c>
      <c r="L176" s="43" t="e">
        <f t="shared" si="20"/>
        <v>#DIV/0!</v>
      </c>
      <c r="M176" s="43" t="e">
        <f t="shared" si="21"/>
        <v>#DIV/0!</v>
      </c>
      <c r="N176" s="43" t="e">
        <f t="shared" si="21"/>
        <v>#DIV/0!</v>
      </c>
      <c r="O176" s="90" t="e">
        <f t="shared" si="21"/>
        <v>#DIV/0!</v>
      </c>
    </row>
    <row r="177" spans="1:15">
      <c r="A177" s="53">
        <v>161</v>
      </c>
      <c r="B177" s="39" t="s">
        <v>310</v>
      </c>
      <c r="C177" s="143"/>
      <c r="D177" s="144"/>
      <c r="E177" s="143"/>
      <c r="F177" s="145"/>
      <c r="G177" s="144">
        <f t="shared" si="15"/>
        <v>0</v>
      </c>
      <c r="H177" s="54" t="e">
        <f t="shared" si="16"/>
        <v>#DIV/0!</v>
      </c>
      <c r="I177" s="43" t="e">
        <f t="shared" si="17"/>
        <v>#DIV/0!</v>
      </c>
      <c r="J177" s="43" t="e">
        <f t="shared" si="18"/>
        <v>#DIV/0!</v>
      </c>
      <c r="K177" s="48" t="e">
        <f t="shared" si="19"/>
        <v>#DIV/0!</v>
      </c>
      <c r="L177" s="43" t="e">
        <f t="shared" si="20"/>
        <v>#DIV/0!</v>
      </c>
      <c r="M177" s="43" t="e">
        <f t="shared" si="21"/>
        <v>#DIV/0!</v>
      </c>
      <c r="N177" s="43" t="e">
        <f t="shared" si="21"/>
        <v>#DIV/0!</v>
      </c>
      <c r="O177" s="90" t="e">
        <f t="shared" si="21"/>
        <v>#DIV/0!</v>
      </c>
    </row>
    <row r="178" spans="1:15">
      <c r="A178" s="53">
        <v>162</v>
      </c>
      <c r="B178" s="39" t="s">
        <v>311</v>
      </c>
      <c r="C178" s="143"/>
      <c r="D178" s="144"/>
      <c r="E178" s="143"/>
      <c r="F178" s="145"/>
      <c r="G178" s="144">
        <f t="shared" si="15"/>
        <v>0</v>
      </c>
      <c r="H178" s="54" t="e">
        <f t="shared" si="16"/>
        <v>#DIV/0!</v>
      </c>
      <c r="I178" s="43" t="e">
        <f t="shared" si="17"/>
        <v>#DIV/0!</v>
      </c>
      <c r="J178" s="43" t="e">
        <f t="shared" si="18"/>
        <v>#DIV/0!</v>
      </c>
      <c r="K178" s="48" t="e">
        <f t="shared" si="19"/>
        <v>#DIV/0!</v>
      </c>
      <c r="L178" s="43" t="e">
        <f t="shared" si="20"/>
        <v>#DIV/0!</v>
      </c>
      <c r="M178" s="43" t="e">
        <f t="shared" si="21"/>
        <v>#DIV/0!</v>
      </c>
      <c r="N178" s="43" t="e">
        <f t="shared" si="21"/>
        <v>#DIV/0!</v>
      </c>
      <c r="O178" s="90" t="e">
        <f t="shared" si="21"/>
        <v>#DIV/0!</v>
      </c>
    </row>
    <row r="179" spans="1:15">
      <c r="A179" s="53">
        <v>163</v>
      </c>
      <c r="B179" s="39" t="s">
        <v>312</v>
      </c>
      <c r="C179" s="143"/>
      <c r="D179" s="144"/>
      <c r="E179" s="143"/>
      <c r="F179" s="145"/>
      <c r="G179" s="144">
        <f t="shared" si="15"/>
        <v>0</v>
      </c>
      <c r="H179" s="54" t="e">
        <f t="shared" si="16"/>
        <v>#DIV/0!</v>
      </c>
      <c r="I179" s="43" t="e">
        <f t="shared" si="17"/>
        <v>#DIV/0!</v>
      </c>
      <c r="J179" s="43" t="e">
        <f t="shared" si="18"/>
        <v>#DIV/0!</v>
      </c>
      <c r="K179" s="48" t="e">
        <f t="shared" si="19"/>
        <v>#DIV/0!</v>
      </c>
      <c r="L179" s="43" t="e">
        <f t="shared" si="20"/>
        <v>#DIV/0!</v>
      </c>
      <c r="M179" s="43" t="e">
        <f t="shared" si="21"/>
        <v>#DIV/0!</v>
      </c>
      <c r="N179" s="43" t="e">
        <f t="shared" si="21"/>
        <v>#DIV/0!</v>
      </c>
      <c r="O179" s="90" t="e">
        <f t="shared" si="21"/>
        <v>#DIV/0!</v>
      </c>
    </row>
    <row r="180" spans="1:15">
      <c r="A180" s="53">
        <v>164</v>
      </c>
      <c r="B180" s="39">
        <v>40822</v>
      </c>
      <c r="C180" s="143"/>
      <c r="D180" s="144"/>
      <c r="E180" s="143"/>
      <c r="F180" s="145"/>
      <c r="G180" s="144">
        <f t="shared" si="15"/>
        <v>0</v>
      </c>
      <c r="H180" s="54" t="e">
        <f t="shared" si="16"/>
        <v>#DIV/0!</v>
      </c>
      <c r="I180" s="43" t="e">
        <f t="shared" si="17"/>
        <v>#DIV/0!</v>
      </c>
      <c r="J180" s="43" t="e">
        <f t="shared" si="18"/>
        <v>#DIV/0!</v>
      </c>
      <c r="K180" s="48" t="e">
        <f t="shared" si="19"/>
        <v>#DIV/0!</v>
      </c>
      <c r="L180" s="43" t="e">
        <f t="shared" si="20"/>
        <v>#DIV/0!</v>
      </c>
      <c r="M180" s="43" t="e">
        <f t="shared" si="21"/>
        <v>#DIV/0!</v>
      </c>
      <c r="N180" s="43" t="e">
        <f t="shared" si="21"/>
        <v>#DIV/0!</v>
      </c>
      <c r="O180" s="90" t="e">
        <f t="shared" si="21"/>
        <v>#DIV/0!</v>
      </c>
    </row>
    <row r="181" spans="1:15">
      <c r="A181" s="53">
        <v>165</v>
      </c>
      <c r="B181" s="39">
        <v>40792</v>
      </c>
      <c r="C181" s="143"/>
      <c r="D181" s="144"/>
      <c r="E181" s="143"/>
      <c r="F181" s="145"/>
      <c r="G181" s="144">
        <f t="shared" si="15"/>
        <v>0</v>
      </c>
      <c r="H181" s="54" t="e">
        <f t="shared" si="16"/>
        <v>#DIV/0!</v>
      </c>
      <c r="I181" s="43" t="e">
        <f t="shared" si="17"/>
        <v>#DIV/0!</v>
      </c>
      <c r="J181" s="43" t="e">
        <f t="shared" si="18"/>
        <v>#DIV/0!</v>
      </c>
      <c r="K181" s="48" t="e">
        <f t="shared" si="19"/>
        <v>#DIV/0!</v>
      </c>
      <c r="L181" s="43" t="e">
        <f t="shared" si="20"/>
        <v>#DIV/0!</v>
      </c>
      <c r="M181" s="43" t="e">
        <f t="shared" si="21"/>
        <v>#DIV/0!</v>
      </c>
      <c r="N181" s="43" t="e">
        <f t="shared" si="21"/>
        <v>#DIV/0!</v>
      </c>
      <c r="O181" s="90" t="e">
        <f t="shared" si="21"/>
        <v>#DIV/0!</v>
      </c>
    </row>
    <row r="182" spans="1:15">
      <c r="A182" s="53">
        <v>166</v>
      </c>
      <c r="B182" s="39">
        <v>40761</v>
      </c>
      <c r="C182" s="143"/>
      <c r="D182" s="144"/>
      <c r="E182" s="143"/>
      <c r="F182" s="145"/>
      <c r="G182" s="144">
        <f t="shared" si="15"/>
        <v>0</v>
      </c>
      <c r="H182" s="54" t="e">
        <f t="shared" si="16"/>
        <v>#DIV/0!</v>
      </c>
      <c r="I182" s="43" t="e">
        <f t="shared" si="17"/>
        <v>#DIV/0!</v>
      </c>
      <c r="J182" s="43" t="e">
        <f t="shared" si="18"/>
        <v>#DIV/0!</v>
      </c>
      <c r="K182" s="48" t="e">
        <f t="shared" si="19"/>
        <v>#DIV/0!</v>
      </c>
      <c r="L182" s="43" t="e">
        <f t="shared" si="20"/>
        <v>#DIV/0!</v>
      </c>
      <c r="M182" s="43" t="e">
        <f t="shared" si="21"/>
        <v>#DIV/0!</v>
      </c>
      <c r="N182" s="43" t="e">
        <f t="shared" si="21"/>
        <v>#DIV/0!</v>
      </c>
      <c r="O182" s="90" t="e">
        <f t="shared" si="21"/>
        <v>#DIV/0!</v>
      </c>
    </row>
    <row r="183" spans="1:15">
      <c r="A183" s="53">
        <v>167</v>
      </c>
      <c r="B183" s="39">
        <v>40730</v>
      </c>
      <c r="C183" s="143"/>
      <c r="D183" s="144"/>
      <c r="E183" s="143"/>
      <c r="F183" s="145"/>
      <c r="G183" s="144">
        <f t="shared" si="15"/>
        <v>0</v>
      </c>
      <c r="H183" s="54" t="e">
        <f t="shared" si="16"/>
        <v>#DIV/0!</v>
      </c>
      <c r="I183" s="43" t="e">
        <f t="shared" si="17"/>
        <v>#DIV/0!</v>
      </c>
      <c r="J183" s="43" t="e">
        <f t="shared" si="18"/>
        <v>#DIV/0!</v>
      </c>
      <c r="K183" s="48" t="e">
        <f t="shared" si="19"/>
        <v>#DIV/0!</v>
      </c>
      <c r="L183" s="43" t="e">
        <f t="shared" si="20"/>
        <v>#DIV/0!</v>
      </c>
      <c r="M183" s="43" t="e">
        <f t="shared" si="21"/>
        <v>#DIV/0!</v>
      </c>
      <c r="N183" s="43" t="e">
        <f t="shared" si="21"/>
        <v>#DIV/0!</v>
      </c>
      <c r="O183" s="90" t="e">
        <f t="shared" si="21"/>
        <v>#DIV/0!</v>
      </c>
    </row>
    <row r="184" spans="1:15">
      <c r="A184" s="53">
        <v>168</v>
      </c>
      <c r="B184" s="39">
        <v>40700</v>
      </c>
      <c r="C184" s="143"/>
      <c r="D184" s="144"/>
      <c r="E184" s="143"/>
      <c r="F184" s="145"/>
      <c r="G184" s="144">
        <f t="shared" si="15"/>
        <v>0</v>
      </c>
      <c r="H184" s="54" t="e">
        <f t="shared" si="16"/>
        <v>#DIV/0!</v>
      </c>
      <c r="I184" s="43" t="e">
        <f t="shared" si="17"/>
        <v>#DIV/0!</v>
      </c>
      <c r="J184" s="43" t="e">
        <f t="shared" si="18"/>
        <v>#DIV/0!</v>
      </c>
      <c r="K184" s="48" t="e">
        <f t="shared" si="19"/>
        <v>#DIV/0!</v>
      </c>
      <c r="L184" s="43" t="e">
        <f t="shared" si="20"/>
        <v>#DIV/0!</v>
      </c>
      <c r="M184" s="43" t="e">
        <f t="shared" si="21"/>
        <v>#DIV/0!</v>
      </c>
      <c r="N184" s="43" t="e">
        <f t="shared" si="21"/>
        <v>#DIV/0!</v>
      </c>
      <c r="O184" s="90" t="e">
        <f t="shared" si="21"/>
        <v>#DIV/0!</v>
      </c>
    </row>
    <row r="185" spans="1:15">
      <c r="A185" s="53">
        <v>169</v>
      </c>
      <c r="B185" s="39">
        <v>40608</v>
      </c>
      <c r="C185" s="143"/>
      <c r="D185" s="144"/>
      <c r="E185" s="143"/>
      <c r="F185" s="145"/>
      <c r="G185" s="144">
        <f t="shared" si="15"/>
        <v>0</v>
      </c>
      <c r="H185" s="54" t="e">
        <f t="shared" si="16"/>
        <v>#DIV/0!</v>
      </c>
      <c r="I185" s="43" t="e">
        <f t="shared" si="17"/>
        <v>#DIV/0!</v>
      </c>
      <c r="J185" s="43" t="e">
        <f t="shared" si="18"/>
        <v>#DIV/0!</v>
      </c>
      <c r="K185" s="48" t="e">
        <f t="shared" si="19"/>
        <v>#DIV/0!</v>
      </c>
      <c r="L185" s="43" t="e">
        <f t="shared" si="20"/>
        <v>#DIV/0!</v>
      </c>
      <c r="M185" s="43" t="e">
        <f t="shared" si="21"/>
        <v>#DIV/0!</v>
      </c>
      <c r="N185" s="43" t="e">
        <f t="shared" si="21"/>
        <v>#DIV/0!</v>
      </c>
      <c r="O185" s="90" t="e">
        <f t="shared" si="21"/>
        <v>#DIV/0!</v>
      </c>
    </row>
    <row r="186" spans="1:15">
      <c r="A186" s="53">
        <v>170</v>
      </c>
      <c r="B186" s="39">
        <v>40580</v>
      </c>
      <c r="C186" s="143"/>
      <c r="D186" s="144"/>
      <c r="E186" s="143"/>
      <c r="F186" s="145"/>
      <c r="G186" s="144">
        <f t="shared" si="15"/>
        <v>0</v>
      </c>
      <c r="H186" s="54" t="e">
        <f t="shared" si="16"/>
        <v>#DIV/0!</v>
      </c>
      <c r="I186" s="43" t="e">
        <f t="shared" si="17"/>
        <v>#DIV/0!</v>
      </c>
      <c r="J186" s="43" t="e">
        <f t="shared" si="18"/>
        <v>#DIV/0!</v>
      </c>
      <c r="K186" s="48" t="e">
        <f t="shared" si="19"/>
        <v>#DIV/0!</v>
      </c>
      <c r="L186" s="43" t="e">
        <f t="shared" si="20"/>
        <v>#DIV/0!</v>
      </c>
      <c r="M186" s="43" t="e">
        <f t="shared" si="21"/>
        <v>#DIV/0!</v>
      </c>
      <c r="N186" s="43" t="e">
        <f t="shared" si="21"/>
        <v>#DIV/0!</v>
      </c>
      <c r="O186" s="90" t="e">
        <f t="shared" si="21"/>
        <v>#DIV/0!</v>
      </c>
    </row>
    <row r="187" spans="1:15">
      <c r="A187" s="53">
        <v>171</v>
      </c>
      <c r="B187" s="39">
        <v>40549</v>
      </c>
      <c r="C187" s="143"/>
      <c r="D187" s="144"/>
      <c r="E187" s="143"/>
      <c r="F187" s="145"/>
      <c r="G187" s="144">
        <f t="shared" si="15"/>
        <v>0</v>
      </c>
      <c r="H187" s="54" t="e">
        <f t="shared" si="16"/>
        <v>#DIV/0!</v>
      </c>
      <c r="I187" s="43" t="e">
        <f t="shared" si="17"/>
        <v>#DIV/0!</v>
      </c>
      <c r="J187" s="43" t="e">
        <f t="shared" si="18"/>
        <v>#DIV/0!</v>
      </c>
      <c r="K187" s="48" t="e">
        <f t="shared" si="19"/>
        <v>#DIV/0!</v>
      </c>
      <c r="L187" s="43" t="e">
        <f t="shared" si="20"/>
        <v>#DIV/0!</v>
      </c>
      <c r="M187" s="43" t="e">
        <f t="shared" si="21"/>
        <v>#DIV/0!</v>
      </c>
      <c r="N187" s="43" t="e">
        <f t="shared" si="21"/>
        <v>#DIV/0!</v>
      </c>
      <c r="O187" s="90" t="e">
        <f t="shared" si="21"/>
        <v>#DIV/0!</v>
      </c>
    </row>
    <row r="188" spans="1:15">
      <c r="A188" s="53">
        <v>172</v>
      </c>
      <c r="B188" s="39" t="s">
        <v>313</v>
      </c>
      <c r="C188" s="143"/>
      <c r="D188" s="144"/>
      <c r="E188" s="143"/>
      <c r="F188" s="145"/>
      <c r="G188" s="144">
        <f t="shared" si="15"/>
        <v>0</v>
      </c>
      <c r="H188" s="54" t="e">
        <f t="shared" si="16"/>
        <v>#DIV/0!</v>
      </c>
      <c r="I188" s="43" t="e">
        <f t="shared" si="17"/>
        <v>#DIV/0!</v>
      </c>
      <c r="J188" s="43" t="e">
        <f t="shared" si="18"/>
        <v>#DIV/0!</v>
      </c>
      <c r="K188" s="48" t="e">
        <f t="shared" si="19"/>
        <v>#DIV/0!</v>
      </c>
      <c r="L188" s="43" t="e">
        <f t="shared" si="20"/>
        <v>#DIV/0!</v>
      </c>
      <c r="M188" s="43" t="e">
        <f t="shared" si="21"/>
        <v>#DIV/0!</v>
      </c>
      <c r="N188" s="43" t="e">
        <f t="shared" si="21"/>
        <v>#DIV/0!</v>
      </c>
      <c r="O188" s="90" t="e">
        <f t="shared" si="21"/>
        <v>#DIV/0!</v>
      </c>
    </row>
    <row r="189" spans="1:15">
      <c r="A189" s="53">
        <v>173</v>
      </c>
      <c r="B189" s="39" t="s">
        <v>314</v>
      </c>
      <c r="C189" s="143"/>
      <c r="D189" s="144"/>
      <c r="E189" s="143"/>
      <c r="F189" s="145"/>
      <c r="G189" s="144">
        <f t="shared" si="15"/>
        <v>0</v>
      </c>
      <c r="H189" s="54" t="e">
        <f t="shared" si="16"/>
        <v>#DIV/0!</v>
      </c>
      <c r="I189" s="43" t="e">
        <f t="shared" si="17"/>
        <v>#DIV/0!</v>
      </c>
      <c r="J189" s="43" t="e">
        <f t="shared" si="18"/>
        <v>#DIV/0!</v>
      </c>
      <c r="K189" s="48" t="e">
        <f t="shared" si="19"/>
        <v>#DIV/0!</v>
      </c>
      <c r="L189" s="43" t="e">
        <f t="shared" si="20"/>
        <v>#DIV/0!</v>
      </c>
      <c r="M189" s="43" t="e">
        <f t="shared" si="21"/>
        <v>#DIV/0!</v>
      </c>
      <c r="N189" s="43" t="e">
        <f t="shared" si="21"/>
        <v>#DIV/0!</v>
      </c>
      <c r="O189" s="90" t="e">
        <f t="shared" si="21"/>
        <v>#DIV/0!</v>
      </c>
    </row>
    <row r="190" spans="1:15">
      <c r="A190" s="53">
        <v>174</v>
      </c>
      <c r="B190" s="39" t="s">
        <v>315</v>
      </c>
      <c r="C190" s="143"/>
      <c r="D190" s="144"/>
      <c r="E190" s="143"/>
      <c r="F190" s="145"/>
      <c r="G190" s="144">
        <f t="shared" si="15"/>
        <v>0</v>
      </c>
      <c r="H190" s="54" t="e">
        <f t="shared" si="16"/>
        <v>#DIV/0!</v>
      </c>
      <c r="I190" s="43" t="e">
        <f t="shared" si="17"/>
        <v>#DIV/0!</v>
      </c>
      <c r="J190" s="43" t="e">
        <f t="shared" si="18"/>
        <v>#DIV/0!</v>
      </c>
      <c r="K190" s="48" t="e">
        <f t="shared" si="19"/>
        <v>#DIV/0!</v>
      </c>
      <c r="L190" s="43" t="e">
        <f t="shared" si="20"/>
        <v>#DIV/0!</v>
      </c>
      <c r="M190" s="43" t="e">
        <f t="shared" si="21"/>
        <v>#DIV/0!</v>
      </c>
      <c r="N190" s="43" t="e">
        <f t="shared" si="21"/>
        <v>#DIV/0!</v>
      </c>
      <c r="O190" s="90" t="e">
        <f t="shared" si="21"/>
        <v>#DIV/0!</v>
      </c>
    </row>
    <row r="191" spans="1:15">
      <c r="A191" s="53">
        <v>175</v>
      </c>
      <c r="B191" s="39" t="s">
        <v>316</v>
      </c>
      <c r="C191" s="143"/>
      <c r="D191" s="144"/>
      <c r="E191" s="143"/>
      <c r="F191" s="145"/>
      <c r="G191" s="144">
        <f t="shared" si="15"/>
        <v>0</v>
      </c>
      <c r="H191" s="54" t="e">
        <f t="shared" si="16"/>
        <v>#DIV/0!</v>
      </c>
      <c r="I191" s="43" t="e">
        <f t="shared" si="17"/>
        <v>#DIV/0!</v>
      </c>
      <c r="J191" s="43" t="e">
        <f t="shared" si="18"/>
        <v>#DIV/0!</v>
      </c>
      <c r="K191" s="48" t="e">
        <f t="shared" si="19"/>
        <v>#DIV/0!</v>
      </c>
      <c r="L191" s="43" t="e">
        <f t="shared" si="20"/>
        <v>#DIV/0!</v>
      </c>
      <c r="M191" s="43" t="e">
        <f t="shared" si="21"/>
        <v>#DIV/0!</v>
      </c>
      <c r="N191" s="43" t="e">
        <f t="shared" si="21"/>
        <v>#DIV/0!</v>
      </c>
      <c r="O191" s="90" t="e">
        <f t="shared" si="21"/>
        <v>#DIV/0!</v>
      </c>
    </row>
    <row r="192" spans="1:15">
      <c r="A192" s="53">
        <v>176</v>
      </c>
      <c r="B192" s="39" t="s">
        <v>317</v>
      </c>
      <c r="C192" s="143"/>
      <c r="D192" s="144"/>
      <c r="E192" s="143"/>
      <c r="F192" s="145"/>
      <c r="G192" s="144">
        <f t="shared" si="15"/>
        <v>0</v>
      </c>
      <c r="H192" s="54" t="e">
        <f t="shared" si="16"/>
        <v>#DIV/0!</v>
      </c>
      <c r="I192" s="43" t="e">
        <f t="shared" si="17"/>
        <v>#DIV/0!</v>
      </c>
      <c r="J192" s="43" t="e">
        <f t="shared" si="18"/>
        <v>#DIV/0!</v>
      </c>
      <c r="K192" s="48" t="e">
        <f t="shared" si="19"/>
        <v>#DIV/0!</v>
      </c>
      <c r="L192" s="43" t="e">
        <f t="shared" si="20"/>
        <v>#DIV/0!</v>
      </c>
      <c r="M192" s="43" t="e">
        <f t="shared" si="21"/>
        <v>#DIV/0!</v>
      </c>
      <c r="N192" s="43" t="e">
        <f t="shared" si="21"/>
        <v>#DIV/0!</v>
      </c>
      <c r="O192" s="90" t="e">
        <f t="shared" si="21"/>
        <v>#DIV/0!</v>
      </c>
    </row>
    <row r="193" spans="1:15">
      <c r="A193" s="53">
        <v>177</v>
      </c>
      <c r="B193" s="39" t="s">
        <v>318</v>
      </c>
      <c r="C193" s="143"/>
      <c r="D193" s="144"/>
      <c r="E193" s="143"/>
      <c r="F193" s="145"/>
      <c r="G193" s="144">
        <f t="shared" si="15"/>
        <v>0</v>
      </c>
      <c r="H193" s="54" t="e">
        <f t="shared" si="16"/>
        <v>#DIV/0!</v>
      </c>
      <c r="I193" s="43" t="e">
        <f t="shared" si="17"/>
        <v>#DIV/0!</v>
      </c>
      <c r="J193" s="43" t="e">
        <f t="shared" si="18"/>
        <v>#DIV/0!</v>
      </c>
      <c r="K193" s="48" t="e">
        <f t="shared" si="19"/>
        <v>#DIV/0!</v>
      </c>
      <c r="L193" s="43" t="e">
        <f t="shared" si="20"/>
        <v>#DIV/0!</v>
      </c>
      <c r="M193" s="43" t="e">
        <f t="shared" si="21"/>
        <v>#DIV/0!</v>
      </c>
      <c r="N193" s="43" t="e">
        <f t="shared" si="21"/>
        <v>#DIV/0!</v>
      </c>
      <c r="O193" s="90" t="e">
        <f t="shared" si="21"/>
        <v>#DIV/0!</v>
      </c>
    </row>
    <row r="194" spans="1:15">
      <c r="A194" s="53">
        <v>178</v>
      </c>
      <c r="B194" s="39" t="s">
        <v>319</v>
      </c>
      <c r="C194" s="143"/>
      <c r="D194" s="144"/>
      <c r="E194" s="143"/>
      <c r="F194" s="145"/>
      <c r="G194" s="144">
        <f t="shared" si="15"/>
        <v>0</v>
      </c>
      <c r="H194" s="54" t="e">
        <f t="shared" si="16"/>
        <v>#DIV/0!</v>
      </c>
      <c r="I194" s="43" t="e">
        <f t="shared" si="17"/>
        <v>#DIV/0!</v>
      </c>
      <c r="J194" s="43" t="e">
        <f t="shared" si="18"/>
        <v>#DIV/0!</v>
      </c>
      <c r="K194" s="48" t="e">
        <f t="shared" si="19"/>
        <v>#DIV/0!</v>
      </c>
      <c r="L194" s="43" t="e">
        <f t="shared" si="20"/>
        <v>#DIV/0!</v>
      </c>
      <c r="M194" s="43" t="e">
        <f t="shared" si="21"/>
        <v>#DIV/0!</v>
      </c>
      <c r="N194" s="43" t="e">
        <f t="shared" si="21"/>
        <v>#DIV/0!</v>
      </c>
      <c r="O194" s="90" t="e">
        <f t="shared" si="21"/>
        <v>#DIV/0!</v>
      </c>
    </row>
    <row r="195" spans="1:15">
      <c r="A195" s="53">
        <v>179</v>
      </c>
      <c r="B195" s="39" t="s">
        <v>320</v>
      </c>
      <c r="C195" s="143"/>
      <c r="D195" s="144"/>
      <c r="E195" s="143"/>
      <c r="F195" s="145"/>
      <c r="G195" s="144">
        <f t="shared" si="15"/>
        <v>0</v>
      </c>
      <c r="H195" s="54" t="e">
        <f t="shared" si="16"/>
        <v>#DIV/0!</v>
      </c>
      <c r="I195" s="43" t="e">
        <f t="shared" si="17"/>
        <v>#DIV/0!</v>
      </c>
      <c r="J195" s="43" t="e">
        <f t="shared" si="18"/>
        <v>#DIV/0!</v>
      </c>
      <c r="K195" s="48" t="e">
        <f t="shared" si="19"/>
        <v>#DIV/0!</v>
      </c>
      <c r="L195" s="43" t="e">
        <f t="shared" si="20"/>
        <v>#DIV/0!</v>
      </c>
      <c r="M195" s="43" t="e">
        <f t="shared" si="21"/>
        <v>#DIV/0!</v>
      </c>
      <c r="N195" s="43" t="e">
        <f t="shared" si="21"/>
        <v>#DIV/0!</v>
      </c>
      <c r="O195" s="90" t="e">
        <f t="shared" si="21"/>
        <v>#DIV/0!</v>
      </c>
    </row>
    <row r="196" spans="1:15">
      <c r="A196" s="53">
        <v>180</v>
      </c>
      <c r="B196" s="39" t="s">
        <v>321</v>
      </c>
      <c r="C196" s="143"/>
      <c r="D196" s="144"/>
      <c r="E196" s="143"/>
      <c r="F196" s="145"/>
      <c r="G196" s="144">
        <f t="shared" si="15"/>
        <v>0</v>
      </c>
      <c r="H196" s="54" t="e">
        <f t="shared" si="16"/>
        <v>#DIV/0!</v>
      </c>
      <c r="I196" s="43" t="e">
        <f t="shared" si="17"/>
        <v>#DIV/0!</v>
      </c>
      <c r="J196" s="43" t="e">
        <f t="shared" si="18"/>
        <v>#DIV/0!</v>
      </c>
      <c r="K196" s="48" t="e">
        <f t="shared" si="19"/>
        <v>#DIV/0!</v>
      </c>
      <c r="L196" s="43" t="e">
        <f t="shared" si="20"/>
        <v>#DIV/0!</v>
      </c>
      <c r="M196" s="43" t="e">
        <f t="shared" si="21"/>
        <v>#DIV/0!</v>
      </c>
      <c r="N196" s="43" t="e">
        <f t="shared" si="21"/>
        <v>#DIV/0!</v>
      </c>
      <c r="O196" s="90" t="e">
        <f t="shared" si="21"/>
        <v>#DIV/0!</v>
      </c>
    </row>
    <row r="197" spans="1:15">
      <c r="A197" s="53">
        <v>181</v>
      </c>
      <c r="B197" s="39" t="s">
        <v>322</v>
      </c>
      <c r="C197" s="143"/>
      <c r="D197" s="144"/>
      <c r="E197" s="143"/>
      <c r="F197" s="145"/>
      <c r="G197" s="144">
        <f t="shared" si="15"/>
        <v>0</v>
      </c>
      <c r="H197" s="54" t="e">
        <f t="shared" si="16"/>
        <v>#DIV/0!</v>
      </c>
      <c r="I197" s="43" t="e">
        <f t="shared" si="17"/>
        <v>#DIV/0!</v>
      </c>
      <c r="J197" s="43" t="e">
        <f t="shared" si="18"/>
        <v>#DIV/0!</v>
      </c>
      <c r="K197" s="48" t="e">
        <f t="shared" si="19"/>
        <v>#DIV/0!</v>
      </c>
      <c r="L197" s="43" t="e">
        <f t="shared" si="20"/>
        <v>#DIV/0!</v>
      </c>
      <c r="M197" s="43" t="e">
        <f t="shared" si="21"/>
        <v>#DIV/0!</v>
      </c>
      <c r="N197" s="43" t="e">
        <f t="shared" si="21"/>
        <v>#DIV/0!</v>
      </c>
      <c r="O197" s="90" t="e">
        <f t="shared" si="21"/>
        <v>#DIV/0!</v>
      </c>
    </row>
    <row r="198" spans="1:15">
      <c r="A198" s="53">
        <v>182</v>
      </c>
      <c r="B198" s="39" t="s">
        <v>323</v>
      </c>
      <c r="C198" s="143"/>
      <c r="D198" s="144"/>
      <c r="E198" s="143"/>
      <c r="F198" s="145"/>
      <c r="G198" s="144">
        <f t="shared" si="15"/>
        <v>0</v>
      </c>
      <c r="H198" s="54" t="e">
        <f t="shared" si="16"/>
        <v>#DIV/0!</v>
      </c>
      <c r="I198" s="43" t="e">
        <f t="shared" si="17"/>
        <v>#DIV/0!</v>
      </c>
      <c r="J198" s="43" t="e">
        <f t="shared" si="18"/>
        <v>#DIV/0!</v>
      </c>
      <c r="K198" s="48" t="e">
        <f t="shared" si="19"/>
        <v>#DIV/0!</v>
      </c>
      <c r="L198" s="43" t="e">
        <f t="shared" si="20"/>
        <v>#DIV/0!</v>
      </c>
      <c r="M198" s="43" t="e">
        <f t="shared" si="21"/>
        <v>#DIV/0!</v>
      </c>
      <c r="N198" s="43" t="e">
        <f t="shared" si="21"/>
        <v>#DIV/0!</v>
      </c>
      <c r="O198" s="90" t="e">
        <f t="shared" si="21"/>
        <v>#DIV/0!</v>
      </c>
    </row>
    <row r="199" spans="1:15">
      <c r="A199" s="53">
        <v>183</v>
      </c>
      <c r="B199" s="39" t="s">
        <v>324</v>
      </c>
      <c r="C199" s="143"/>
      <c r="D199" s="144"/>
      <c r="E199" s="143"/>
      <c r="F199" s="145"/>
      <c r="G199" s="144">
        <f t="shared" si="15"/>
        <v>0</v>
      </c>
      <c r="H199" s="54" t="e">
        <f t="shared" si="16"/>
        <v>#DIV/0!</v>
      </c>
      <c r="I199" s="43" t="e">
        <f t="shared" si="17"/>
        <v>#DIV/0!</v>
      </c>
      <c r="J199" s="43" t="e">
        <f t="shared" si="18"/>
        <v>#DIV/0!</v>
      </c>
      <c r="K199" s="48" t="e">
        <f t="shared" si="19"/>
        <v>#DIV/0!</v>
      </c>
      <c r="L199" s="43" t="e">
        <f t="shared" si="20"/>
        <v>#DIV/0!</v>
      </c>
      <c r="M199" s="43" t="e">
        <f t="shared" si="21"/>
        <v>#DIV/0!</v>
      </c>
      <c r="N199" s="43" t="e">
        <f t="shared" si="21"/>
        <v>#DIV/0!</v>
      </c>
      <c r="O199" s="90" t="e">
        <f t="shared" si="21"/>
        <v>#DIV/0!</v>
      </c>
    </row>
    <row r="200" spans="1:15">
      <c r="A200" s="53">
        <v>184</v>
      </c>
      <c r="B200" s="39" t="s">
        <v>325</v>
      </c>
      <c r="C200" s="143"/>
      <c r="D200" s="144"/>
      <c r="E200" s="143"/>
      <c r="F200" s="145"/>
      <c r="G200" s="144">
        <f t="shared" si="15"/>
        <v>0</v>
      </c>
      <c r="H200" s="54" t="e">
        <f t="shared" si="16"/>
        <v>#DIV/0!</v>
      </c>
      <c r="I200" s="43" t="e">
        <f t="shared" si="17"/>
        <v>#DIV/0!</v>
      </c>
      <c r="J200" s="43" t="e">
        <f t="shared" si="18"/>
        <v>#DIV/0!</v>
      </c>
      <c r="K200" s="48" t="e">
        <f t="shared" si="19"/>
        <v>#DIV/0!</v>
      </c>
      <c r="L200" s="43" t="e">
        <f t="shared" si="20"/>
        <v>#DIV/0!</v>
      </c>
      <c r="M200" s="43" t="e">
        <f t="shared" si="21"/>
        <v>#DIV/0!</v>
      </c>
      <c r="N200" s="43" t="e">
        <f t="shared" si="21"/>
        <v>#DIV/0!</v>
      </c>
      <c r="O200" s="90" t="e">
        <f t="shared" si="21"/>
        <v>#DIV/0!</v>
      </c>
    </row>
    <row r="201" spans="1:15">
      <c r="A201" s="53">
        <v>185</v>
      </c>
      <c r="B201" s="39">
        <v>40882</v>
      </c>
      <c r="C201" s="143"/>
      <c r="D201" s="144"/>
      <c r="E201" s="143"/>
      <c r="F201" s="145"/>
      <c r="G201" s="144">
        <f t="shared" si="15"/>
        <v>0</v>
      </c>
      <c r="H201" s="54" t="e">
        <f t="shared" si="16"/>
        <v>#DIV/0!</v>
      </c>
      <c r="I201" s="43" t="e">
        <f t="shared" si="17"/>
        <v>#DIV/0!</v>
      </c>
      <c r="J201" s="43" t="e">
        <f t="shared" si="18"/>
        <v>#DIV/0!</v>
      </c>
      <c r="K201" s="48" t="e">
        <f t="shared" si="19"/>
        <v>#DIV/0!</v>
      </c>
      <c r="L201" s="43" t="e">
        <f t="shared" si="20"/>
        <v>#DIV/0!</v>
      </c>
      <c r="M201" s="43" t="e">
        <f t="shared" si="21"/>
        <v>#DIV/0!</v>
      </c>
      <c r="N201" s="43" t="e">
        <f t="shared" si="21"/>
        <v>#DIV/0!</v>
      </c>
      <c r="O201" s="90" t="e">
        <f t="shared" si="21"/>
        <v>#DIV/0!</v>
      </c>
    </row>
    <row r="202" spans="1:15">
      <c r="A202" s="53">
        <v>186</v>
      </c>
      <c r="B202" s="39">
        <v>40852</v>
      </c>
      <c r="C202" s="143"/>
      <c r="D202" s="144"/>
      <c r="E202" s="143"/>
      <c r="F202" s="145"/>
      <c r="G202" s="144">
        <f t="shared" si="15"/>
        <v>0</v>
      </c>
      <c r="H202" s="54" t="e">
        <f t="shared" si="16"/>
        <v>#DIV/0!</v>
      </c>
      <c r="I202" s="43" t="e">
        <f t="shared" si="17"/>
        <v>#DIV/0!</v>
      </c>
      <c r="J202" s="43" t="e">
        <f t="shared" si="18"/>
        <v>#DIV/0!</v>
      </c>
      <c r="K202" s="48" t="e">
        <f t="shared" si="19"/>
        <v>#DIV/0!</v>
      </c>
      <c r="L202" s="43" t="e">
        <f t="shared" si="20"/>
        <v>#DIV/0!</v>
      </c>
      <c r="M202" s="43" t="e">
        <f t="shared" si="21"/>
        <v>#DIV/0!</v>
      </c>
      <c r="N202" s="43" t="e">
        <f t="shared" si="21"/>
        <v>#DIV/0!</v>
      </c>
      <c r="O202" s="90" t="e">
        <f t="shared" si="21"/>
        <v>#DIV/0!</v>
      </c>
    </row>
    <row r="203" spans="1:15">
      <c r="A203" s="53">
        <v>187</v>
      </c>
      <c r="B203" s="39">
        <v>40821</v>
      </c>
      <c r="C203" s="143"/>
      <c r="D203" s="144"/>
      <c r="E203" s="143"/>
      <c r="F203" s="145"/>
      <c r="G203" s="144">
        <f t="shared" si="15"/>
        <v>0</v>
      </c>
      <c r="H203" s="54" t="e">
        <f t="shared" si="16"/>
        <v>#DIV/0!</v>
      </c>
      <c r="I203" s="43" t="e">
        <f t="shared" si="17"/>
        <v>#DIV/0!</v>
      </c>
      <c r="J203" s="43" t="e">
        <f t="shared" si="18"/>
        <v>#DIV/0!</v>
      </c>
      <c r="K203" s="48" t="e">
        <f t="shared" si="19"/>
        <v>#DIV/0!</v>
      </c>
      <c r="L203" s="43" t="e">
        <f t="shared" si="20"/>
        <v>#DIV/0!</v>
      </c>
      <c r="M203" s="43" t="e">
        <f t="shared" si="21"/>
        <v>#DIV/0!</v>
      </c>
      <c r="N203" s="43" t="e">
        <f t="shared" si="21"/>
        <v>#DIV/0!</v>
      </c>
      <c r="O203" s="90" t="e">
        <f t="shared" si="21"/>
        <v>#DIV/0!</v>
      </c>
    </row>
    <row r="204" spans="1:15">
      <c r="A204" s="53">
        <v>188</v>
      </c>
      <c r="B204" s="39">
        <v>40791</v>
      </c>
      <c r="C204" s="143"/>
      <c r="D204" s="144"/>
      <c r="E204" s="143"/>
      <c r="F204" s="145"/>
      <c r="G204" s="144">
        <f t="shared" si="15"/>
        <v>0</v>
      </c>
      <c r="H204" s="54" t="e">
        <f t="shared" si="16"/>
        <v>#DIV/0!</v>
      </c>
      <c r="I204" s="43" t="e">
        <f t="shared" si="17"/>
        <v>#DIV/0!</v>
      </c>
      <c r="J204" s="43" t="e">
        <f t="shared" si="18"/>
        <v>#DIV/0!</v>
      </c>
      <c r="K204" s="48" t="e">
        <f t="shared" si="19"/>
        <v>#DIV/0!</v>
      </c>
      <c r="L204" s="43" t="e">
        <f t="shared" si="20"/>
        <v>#DIV/0!</v>
      </c>
      <c r="M204" s="43" t="e">
        <f t="shared" si="21"/>
        <v>#DIV/0!</v>
      </c>
      <c r="N204" s="43" t="e">
        <f t="shared" si="21"/>
        <v>#DIV/0!</v>
      </c>
      <c r="O204" s="90" t="e">
        <f t="shared" si="21"/>
        <v>#DIV/0!</v>
      </c>
    </row>
    <row r="205" spans="1:15">
      <c r="A205" s="53">
        <v>189</v>
      </c>
      <c r="B205" s="39">
        <v>40699</v>
      </c>
      <c r="C205" s="143"/>
      <c r="D205" s="144"/>
      <c r="E205" s="143"/>
      <c r="F205" s="145"/>
      <c r="G205" s="144">
        <f t="shared" si="15"/>
        <v>0</v>
      </c>
      <c r="H205" s="54" t="e">
        <f t="shared" si="16"/>
        <v>#DIV/0!</v>
      </c>
      <c r="I205" s="43" t="e">
        <f t="shared" si="17"/>
        <v>#DIV/0!</v>
      </c>
      <c r="J205" s="43" t="e">
        <f t="shared" si="18"/>
        <v>#DIV/0!</v>
      </c>
      <c r="K205" s="48" t="e">
        <f t="shared" si="19"/>
        <v>#DIV/0!</v>
      </c>
      <c r="L205" s="43" t="e">
        <f t="shared" si="20"/>
        <v>#DIV/0!</v>
      </c>
      <c r="M205" s="43" t="e">
        <f t="shared" si="21"/>
        <v>#DIV/0!</v>
      </c>
      <c r="N205" s="43" t="e">
        <f t="shared" si="21"/>
        <v>#DIV/0!</v>
      </c>
      <c r="O205" s="90" t="e">
        <f t="shared" si="21"/>
        <v>#DIV/0!</v>
      </c>
    </row>
    <row r="206" spans="1:15">
      <c r="A206" s="53">
        <v>190</v>
      </c>
      <c r="B206" s="39">
        <v>40668</v>
      </c>
      <c r="C206" s="143"/>
      <c r="D206" s="144"/>
      <c r="E206" s="143"/>
      <c r="F206" s="145"/>
      <c r="G206" s="144">
        <f t="shared" si="15"/>
        <v>0</v>
      </c>
      <c r="H206" s="54" t="e">
        <f t="shared" si="16"/>
        <v>#DIV/0!</v>
      </c>
      <c r="I206" s="43" t="e">
        <f t="shared" si="17"/>
        <v>#DIV/0!</v>
      </c>
      <c r="J206" s="43" t="e">
        <f t="shared" si="18"/>
        <v>#DIV/0!</v>
      </c>
      <c r="K206" s="48" t="e">
        <f t="shared" si="19"/>
        <v>#DIV/0!</v>
      </c>
      <c r="L206" s="43" t="e">
        <f t="shared" si="20"/>
        <v>#DIV/0!</v>
      </c>
      <c r="M206" s="43" t="e">
        <f t="shared" si="21"/>
        <v>#DIV/0!</v>
      </c>
      <c r="N206" s="43" t="e">
        <f t="shared" si="21"/>
        <v>#DIV/0!</v>
      </c>
      <c r="O206" s="90" t="e">
        <f t="shared" si="21"/>
        <v>#DIV/0!</v>
      </c>
    </row>
    <row r="207" spans="1:15">
      <c r="A207" s="53">
        <v>191</v>
      </c>
      <c r="B207" s="39">
        <v>40638</v>
      </c>
      <c r="C207" s="143"/>
      <c r="D207" s="144"/>
      <c r="E207" s="143"/>
      <c r="F207" s="145"/>
      <c r="G207" s="144">
        <f t="shared" si="15"/>
        <v>0</v>
      </c>
      <c r="H207" s="54" t="e">
        <f t="shared" si="16"/>
        <v>#DIV/0!</v>
      </c>
      <c r="I207" s="43" t="e">
        <f t="shared" si="17"/>
        <v>#DIV/0!</v>
      </c>
      <c r="J207" s="43" t="e">
        <f t="shared" si="18"/>
        <v>#DIV/0!</v>
      </c>
      <c r="K207" s="48" t="e">
        <f t="shared" si="19"/>
        <v>#DIV/0!</v>
      </c>
      <c r="L207" s="43" t="e">
        <f t="shared" si="20"/>
        <v>#DIV/0!</v>
      </c>
      <c r="M207" s="43" t="e">
        <f t="shared" si="21"/>
        <v>#DIV/0!</v>
      </c>
      <c r="N207" s="43" t="e">
        <f t="shared" si="21"/>
        <v>#DIV/0!</v>
      </c>
      <c r="O207" s="90" t="e">
        <f t="shared" si="21"/>
        <v>#DIV/0!</v>
      </c>
    </row>
    <row r="208" spans="1:15">
      <c r="A208" s="53">
        <v>192</v>
      </c>
      <c r="B208" s="39">
        <v>40607</v>
      </c>
      <c r="C208" s="143"/>
      <c r="D208" s="144"/>
      <c r="E208" s="143"/>
      <c r="F208" s="145"/>
      <c r="G208" s="144">
        <f t="shared" si="15"/>
        <v>0</v>
      </c>
      <c r="H208" s="54" t="e">
        <f t="shared" si="16"/>
        <v>#DIV/0!</v>
      </c>
      <c r="I208" s="43" t="e">
        <f t="shared" si="17"/>
        <v>#DIV/0!</v>
      </c>
      <c r="J208" s="43" t="e">
        <f t="shared" si="18"/>
        <v>#DIV/0!</v>
      </c>
      <c r="K208" s="48" t="e">
        <f t="shared" si="19"/>
        <v>#DIV/0!</v>
      </c>
      <c r="L208" s="43" t="e">
        <f t="shared" si="20"/>
        <v>#DIV/0!</v>
      </c>
      <c r="M208" s="43" t="e">
        <f t="shared" si="21"/>
        <v>#DIV/0!</v>
      </c>
      <c r="N208" s="43" t="e">
        <f t="shared" si="21"/>
        <v>#DIV/0!</v>
      </c>
      <c r="O208" s="90" t="e">
        <f t="shared" si="21"/>
        <v>#DIV/0!</v>
      </c>
    </row>
    <row r="209" spans="1:15">
      <c r="A209" s="53">
        <v>193</v>
      </c>
      <c r="B209" s="39" t="s">
        <v>326</v>
      </c>
      <c r="C209" s="143"/>
      <c r="D209" s="144"/>
      <c r="E209" s="143"/>
      <c r="F209" s="145"/>
      <c r="G209" s="144">
        <f t="shared" si="15"/>
        <v>0</v>
      </c>
      <c r="H209" s="54" t="e">
        <f t="shared" si="16"/>
        <v>#DIV/0!</v>
      </c>
      <c r="I209" s="43" t="e">
        <f t="shared" si="17"/>
        <v>#DIV/0!</v>
      </c>
      <c r="J209" s="43" t="e">
        <f t="shared" si="18"/>
        <v>#DIV/0!</v>
      </c>
      <c r="K209" s="48" t="e">
        <f t="shared" si="19"/>
        <v>#DIV/0!</v>
      </c>
      <c r="L209" s="43" t="e">
        <f t="shared" si="20"/>
        <v>#DIV/0!</v>
      </c>
      <c r="M209" s="43" t="e">
        <f t="shared" si="21"/>
        <v>#DIV/0!</v>
      </c>
      <c r="N209" s="43" t="e">
        <f t="shared" si="21"/>
        <v>#DIV/0!</v>
      </c>
      <c r="O209" s="90" t="e">
        <f t="shared" si="21"/>
        <v>#DIV/0!</v>
      </c>
    </row>
    <row r="210" spans="1:15">
      <c r="A210" s="53">
        <v>194</v>
      </c>
      <c r="B210" s="39" t="s">
        <v>327</v>
      </c>
      <c r="C210" s="143"/>
      <c r="D210" s="144"/>
      <c r="E210" s="143"/>
      <c r="F210" s="145"/>
      <c r="G210" s="144">
        <f t="shared" ref="G210:G273" si="22">SUM(C210:F210)</f>
        <v>0</v>
      </c>
      <c r="H210" s="54" t="e">
        <f t="shared" ref="H210:H273" si="23">ROUND(G210/G220,6)</f>
        <v>#DIV/0!</v>
      </c>
      <c r="I210" s="43" t="e">
        <f t="shared" ref="I210:I273" si="24">ROUND(G210/G230,6)</f>
        <v>#DIV/0!</v>
      </c>
      <c r="J210" s="43" t="e">
        <f t="shared" ref="J210:J273" si="25">ROUND(G210/G250,6)</f>
        <v>#DIV/0!</v>
      </c>
      <c r="K210" s="48" t="e">
        <f t="shared" ref="K210:K273" si="26">ROUND(G210/G270,6)</f>
        <v>#DIV/0!</v>
      </c>
      <c r="L210" s="43" t="e">
        <f t="shared" ref="L210:L273" si="27">ROUND(LN(H210),6)</f>
        <v>#DIV/0!</v>
      </c>
      <c r="M210" s="43" t="e">
        <f t="shared" ref="M210:O273" si="28">ROUND(LN(I210),6)</f>
        <v>#DIV/0!</v>
      </c>
      <c r="N210" s="43" t="e">
        <f t="shared" si="28"/>
        <v>#DIV/0!</v>
      </c>
      <c r="O210" s="90" t="e">
        <f t="shared" si="28"/>
        <v>#DIV/0!</v>
      </c>
    </row>
    <row r="211" spans="1:15">
      <c r="A211" s="53">
        <v>195</v>
      </c>
      <c r="B211" s="39" t="s">
        <v>328</v>
      </c>
      <c r="C211" s="143"/>
      <c r="D211" s="144"/>
      <c r="E211" s="143"/>
      <c r="F211" s="145"/>
      <c r="G211" s="144">
        <f t="shared" si="22"/>
        <v>0</v>
      </c>
      <c r="H211" s="54" t="e">
        <f t="shared" si="23"/>
        <v>#DIV/0!</v>
      </c>
      <c r="I211" s="43" t="e">
        <f t="shared" si="24"/>
        <v>#DIV/0!</v>
      </c>
      <c r="J211" s="43" t="e">
        <f t="shared" si="25"/>
        <v>#DIV/0!</v>
      </c>
      <c r="K211" s="48" t="e">
        <f t="shared" si="26"/>
        <v>#DIV/0!</v>
      </c>
      <c r="L211" s="43" t="e">
        <f t="shared" si="27"/>
        <v>#DIV/0!</v>
      </c>
      <c r="M211" s="43" t="e">
        <f t="shared" si="28"/>
        <v>#DIV/0!</v>
      </c>
      <c r="N211" s="43" t="e">
        <f t="shared" si="28"/>
        <v>#DIV/0!</v>
      </c>
      <c r="O211" s="90" t="e">
        <f t="shared" si="28"/>
        <v>#DIV/0!</v>
      </c>
    </row>
    <row r="212" spans="1:15">
      <c r="A212" s="53">
        <v>196</v>
      </c>
      <c r="B212" s="39" t="s">
        <v>329</v>
      </c>
      <c r="C212" s="143"/>
      <c r="D212" s="144"/>
      <c r="E212" s="143"/>
      <c r="F212" s="145"/>
      <c r="G212" s="144">
        <f t="shared" si="22"/>
        <v>0</v>
      </c>
      <c r="H212" s="54" t="e">
        <f t="shared" si="23"/>
        <v>#DIV/0!</v>
      </c>
      <c r="I212" s="43" t="e">
        <f t="shared" si="24"/>
        <v>#DIV/0!</v>
      </c>
      <c r="J212" s="43" t="e">
        <f t="shared" si="25"/>
        <v>#DIV/0!</v>
      </c>
      <c r="K212" s="48" t="e">
        <f t="shared" si="26"/>
        <v>#DIV/0!</v>
      </c>
      <c r="L212" s="43" t="e">
        <f t="shared" si="27"/>
        <v>#DIV/0!</v>
      </c>
      <c r="M212" s="43" t="e">
        <f t="shared" si="28"/>
        <v>#DIV/0!</v>
      </c>
      <c r="N212" s="43" t="e">
        <f t="shared" si="28"/>
        <v>#DIV/0!</v>
      </c>
      <c r="O212" s="90" t="e">
        <f t="shared" si="28"/>
        <v>#DIV/0!</v>
      </c>
    </row>
    <row r="213" spans="1:15">
      <c r="A213" s="53">
        <v>197</v>
      </c>
      <c r="B213" s="39" t="s">
        <v>330</v>
      </c>
      <c r="C213" s="143"/>
      <c r="D213" s="144"/>
      <c r="E213" s="143"/>
      <c r="F213" s="145"/>
      <c r="G213" s="144">
        <f t="shared" si="22"/>
        <v>0</v>
      </c>
      <c r="H213" s="54" t="e">
        <f t="shared" si="23"/>
        <v>#DIV/0!</v>
      </c>
      <c r="I213" s="43" t="e">
        <f t="shared" si="24"/>
        <v>#DIV/0!</v>
      </c>
      <c r="J213" s="43" t="e">
        <f t="shared" si="25"/>
        <v>#DIV/0!</v>
      </c>
      <c r="K213" s="48" t="e">
        <f t="shared" si="26"/>
        <v>#DIV/0!</v>
      </c>
      <c r="L213" s="43" t="e">
        <f t="shared" si="27"/>
        <v>#DIV/0!</v>
      </c>
      <c r="M213" s="43" t="e">
        <f t="shared" si="28"/>
        <v>#DIV/0!</v>
      </c>
      <c r="N213" s="43" t="e">
        <f t="shared" si="28"/>
        <v>#DIV/0!</v>
      </c>
      <c r="O213" s="90" t="e">
        <f t="shared" si="28"/>
        <v>#DIV/0!</v>
      </c>
    </row>
    <row r="214" spans="1:15">
      <c r="A214" s="53">
        <v>198</v>
      </c>
      <c r="B214" s="39" t="s">
        <v>331</v>
      </c>
      <c r="C214" s="143"/>
      <c r="D214" s="144"/>
      <c r="E214" s="143"/>
      <c r="F214" s="145"/>
      <c r="G214" s="144">
        <f t="shared" si="22"/>
        <v>0</v>
      </c>
      <c r="H214" s="54" t="e">
        <f t="shared" si="23"/>
        <v>#DIV/0!</v>
      </c>
      <c r="I214" s="43" t="e">
        <f t="shared" si="24"/>
        <v>#DIV/0!</v>
      </c>
      <c r="J214" s="43" t="e">
        <f t="shared" si="25"/>
        <v>#DIV/0!</v>
      </c>
      <c r="K214" s="48" t="e">
        <f t="shared" si="26"/>
        <v>#DIV/0!</v>
      </c>
      <c r="L214" s="43" t="e">
        <f t="shared" si="27"/>
        <v>#DIV/0!</v>
      </c>
      <c r="M214" s="43" t="e">
        <f t="shared" si="28"/>
        <v>#DIV/0!</v>
      </c>
      <c r="N214" s="43" t="e">
        <f t="shared" si="28"/>
        <v>#DIV/0!</v>
      </c>
      <c r="O214" s="90" t="e">
        <f t="shared" si="28"/>
        <v>#DIV/0!</v>
      </c>
    </row>
    <row r="215" spans="1:15">
      <c r="A215" s="53">
        <v>199</v>
      </c>
      <c r="B215" s="39" t="s">
        <v>332</v>
      </c>
      <c r="C215" s="143"/>
      <c r="D215" s="144"/>
      <c r="E215" s="143"/>
      <c r="F215" s="145"/>
      <c r="G215" s="144">
        <f t="shared" si="22"/>
        <v>0</v>
      </c>
      <c r="H215" s="54" t="e">
        <f t="shared" si="23"/>
        <v>#DIV/0!</v>
      </c>
      <c r="I215" s="43" t="e">
        <f t="shared" si="24"/>
        <v>#DIV/0!</v>
      </c>
      <c r="J215" s="43" t="e">
        <f t="shared" si="25"/>
        <v>#DIV/0!</v>
      </c>
      <c r="K215" s="48" t="e">
        <f t="shared" si="26"/>
        <v>#DIV/0!</v>
      </c>
      <c r="L215" s="43" t="e">
        <f t="shared" si="27"/>
        <v>#DIV/0!</v>
      </c>
      <c r="M215" s="43" t="e">
        <f t="shared" si="28"/>
        <v>#DIV/0!</v>
      </c>
      <c r="N215" s="43" t="e">
        <f t="shared" si="28"/>
        <v>#DIV/0!</v>
      </c>
      <c r="O215" s="90" t="e">
        <f t="shared" si="28"/>
        <v>#DIV/0!</v>
      </c>
    </row>
    <row r="216" spans="1:15">
      <c r="A216" s="53">
        <v>200</v>
      </c>
      <c r="B216" s="39" t="s">
        <v>333</v>
      </c>
      <c r="C216" s="143"/>
      <c r="D216" s="144"/>
      <c r="E216" s="143"/>
      <c r="F216" s="145"/>
      <c r="G216" s="144">
        <f t="shared" si="22"/>
        <v>0</v>
      </c>
      <c r="H216" s="54" t="e">
        <f t="shared" si="23"/>
        <v>#DIV/0!</v>
      </c>
      <c r="I216" s="43" t="e">
        <f t="shared" si="24"/>
        <v>#DIV/0!</v>
      </c>
      <c r="J216" s="43" t="e">
        <f t="shared" si="25"/>
        <v>#DIV/0!</v>
      </c>
      <c r="K216" s="48" t="e">
        <f t="shared" si="26"/>
        <v>#DIV/0!</v>
      </c>
      <c r="L216" s="43" t="e">
        <f t="shared" si="27"/>
        <v>#DIV/0!</v>
      </c>
      <c r="M216" s="43" t="e">
        <f t="shared" si="28"/>
        <v>#DIV/0!</v>
      </c>
      <c r="N216" s="43" t="e">
        <f t="shared" si="28"/>
        <v>#DIV/0!</v>
      </c>
      <c r="O216" s="90" t="e">
        <f t="shared" si="28"/>
        <v>#DIV/0!</v>
      </c>
    </row>
    <row r="217" spans="1:15">
      <c r="A217" s="53">
        <v>201</v>
      </c>
      <c r="B217" s="39" t="s">
        <v>334</v>
      </c>
      <c r="C217" s="143"/>
      <c r="D217" s="144"/>
      <c r="E217" s="143"/>
      <c r="F217" s="145"/>
      <c r="G217" s="144">
        <f t="shared" si="22"/>
        <v>0</v>
      </c>
      <c r="H217" s="54" t="e">
        <f t="shared" si="23"/>
        <v>#DIV/0!</v>
      </c>
      <c r="I217" s="43" t="e">
        <f t="shared" si="24"/>
        <v>#DIV/0!</v>
      </c>
      <c r="J217" s="43" t="e">
        <f t="shared" si="25"/>
        <v>#DIV/0!</v>
      </c>
      <c r="K217" s="48" t="e">
        <f t="shared" si="26"/>
        <v>#DIV/0!</v>
      </c>
      <c r="L217" s="43" t="e">
        <f t="shared" si="27"/>
        <v>#DIV/0!</v>
      </c>
      <c r="M217" s="43" t="e">
        <f t="shared" si="28"/>
        <v>#DIV/0!</v>
      </c>
      <c r="N217" s="43" t="e">
        <f t="shared" si="28"/>
        <v>#DIV/0!</v>
      </c>
      <c r="O217" s="90" t="e">
        <f t="shared" si="28"/>
        <v>#DIV/0!</v>
      </c>
    </row>
    <row r="218" spans="1:15">
      <c r="A218" s="53">
        <v>202</v>
      </c>
      <c r="B218" s="39" t="s">
        <v>335</v>
      </c>
      <c r="C218" s="143"/>
      <c r="D218" s="144"/>
      <c r="E218" s="143"/>
      <c r="F218" s="145"/>
      <c r="G218" s="144">
        <f t="shared" si="22"/>
        <v>0</v>
      </c>
      <c r="H218" s="54" t="e">
        <f t="shared" si="23"/>
        <v>#DIV/0!</v>
      </c>
      <c r="I218" s="43" t="e">
        <f t="shared" si="24"/>
        <v>#DIV/0!</v>
      </c>
      <c r="J218" s="43" t="e">
        <f t="shared" si="25"/>
        <v>#DIV/0!</v>
      </c>
      <c r="K218" s="48" t="e">
        <f t="shared" si="26"/>
        <v>#DIV/0!</v>
      </c>
      <c r="L218" s="43" t="e">
        <f t="shared" si="27"/>
        <v>#DIV/0!</v>
      </c>
      <c r="M218" s="43" t="e">
        <f t="shared" si="28"/>
        <v>#DIV/0!</v>
      </c>
      <c r="N218" s="43" t="e">
        <f t="shared" si="28"/>
        <v>#DIV/0!</v>
      </c>
      <c r="O218" s="90" t="e">
        <f t="shared" si="28"/>
        <v>#DIV/0!</v>
      </c>
    </row>
    <row r="219" spans="1:15">
      <c r="A219" s="53">
        <v>203</v>
      </c>
      <c r="B219" s="39" t="s">
        <v>336</v>
      </c>
      <c r="C219" s="143"/>
      <c r="D219" s="144"/>
      <c r="E219" s="143"/>
      <c r="F219" s="145"/>
      <c r="G219" s="144">
        <f t="shared" si="22"/>
        <v>0</v>
      </c>
      <c r="H219" s="54" t="e">
        <f t="shared" si="23"/>
        <v>#DIV/0!</v>
      </c>
      <c r="I219" s="43" t="e">
        <f t="shared" si="24"/>
        <v>#DIV/0!</v>
      </c>
      <c r="J219" s="43" t="e">
        <f t="shared" si="25"/>
        <v>#DIV/0!</v>
      </c>
      <c r="K219" s="48" t="e">
        <f t="shared" si="26"/>
        <v>#DIV/0!</v>
      </c>
      <c r="L219" s="43" t="e">
        <f t="shared" si="27"/>
        <v>#DIV/0!</v>
      </c>
      <c r="M219" s="43" t="e">
        <f t="shared" si="28"/>
        <v>#DIV/0!</v>
      </c>
      <c r="N219" s="43" t="e">
        <f t="shared" si="28"/>
        <v>#DIV/0!</v>
      </c>
      <c r="O219" s="90" t="e">
        <f t="shared" si="28"/>
        <v>#DIV/0!</v>
      </c>
    </row>
    <row r="220" spans="1:15">
      <c r="A220" s="53">
        <v>204</v>
      </c>
      <c r="B220" s="39" t="s">
        <v>337</v>
      </c>
      <c r="C220" s="143"/>
      <c r="D220" s="144"/>
      <c r="E220" s="143"/>
      <c r="F220" s="145"/>
      <c r="G220" s="144">
        <f t="shared" si="22"/>
        <v>0</v>
      </c>
      <c r="H220" s="54" t="e">
        <f t="shared" si="23"/>
        <v>#DIV/0!</v>
      </c>
      <c r="I220" s="43" t="e">
        <f t="shared" si="24"/>
        <v>#DIV/0!</v>
      </c>
      <c r="J220" s="43" t="e">
        <f t="shared" si="25"/>
        <v>#DIV/0!</v>
      </c>
      <c r="K220" s="48" t="e">
        <f t="shared" si="26"/>
        <v>#DIV/0!</v>
      </c>
      <c r="L220" s="43" t="e">
        <f t="shared" si="27"/>
        <v>#DIV/0!</v>
      </c>
      <c r="M220" s="43" t="e">
        <f t="shared" si="28"/>
        <v>#DIV/0!</v>
      </c>
      <c r="N220" s="43" t="e">
        <f t="shared" si="28"/>
        <v>#DIV/0!</v>
      </c>
      <c r="O220" s="90" t="e">
        <f t="shared" si="28"/>
        <v>#DIV/0!</v>
      </c>
    </row>
    <row r="221" spans="1:15">
      <c r="A221" s="53">
        <v>205</v>
      </c>
      <c r="B221" s="39">
        <v>40881</v>
      </c>
      <c r="C221" s="143"/>
      <c r="D221" s="144"/>
      <c r="E221" s="143"/>
      <c r="F221" s="145"/>
      <c r="G221" s="144">
        <f t="shared" si="22"/>
        <v>0</v>
      </c>
      <c r="H221" s="54" t="e">
        <f t="shared" si="23"/>
        <v>#DIV/0!</v>
      </c>
      <c r="I221" s="43" t="e">
        <f t="shared" si="24"/>
        <v>#DIV/0!</v>
      </c>
      <c r="J221" s="43" t="e">
        <f t="shared" si="25"/>
        <v>#DIV/0!</v>
      </c>
      <c r="K221" s="48" t="e">
        <f t="shared" si="26"/>
        <v>#DIV/0!</v>
      </c>
      <c r="L221" s="43" t="e">
        <f t="shared" si="27"/>
        <v>#DIV/0!</v>
      </c>
      <c r="M221" s="43" t="e">
        <f t="shared" si="28"/>
        <v>#DIV/0!</v>
      </c>
      <c r="N221" s="43" t="e">
        <f t="shared" si="28"/>
        <v>#DIV/0!</v>
      </c>
      <c r="O221" s="90" t="e">
        <f t="shared" si="28"/>
        <v>#DIV/0!</v>
      </c>
    </row>
    <row r="222" spans="1:15">
      <c r="A222" s="53">
        <v>206</v>
      </c>
      <c r="B222" s="39">
        <v>40851</v>
      </c>
      <c r="C222" s="143"/>
      <c r="D222" s="144"/>
      <c r="E222" s="143"/>
      <c r="F222" s="145"/>
      <c r="G222" s="144">
        <f t="shared" si="22"/>
        <v>0</v>
      </c>
      <c r="H222" s="54" t="e">
        <f t="shared" si="23"/>
        <v>#DIV/0!</v>
      </c>
      <c r="I222" s="43" t="e">
        <f t="shared" si="24"/>
        <v>#DIV/0!</v>
      </c>
      <c r="J222" s="43" t="e">
        <f t="shared" si="25"/>
        <v>#DIV/0!</v>
      </c>
      <c r="K222" s="48" t="e">
        <f t="shared" si="26"/>
        <v>#DIV/0!</v>
      </c>
      <c r="L222" s="43" t="e">
        <f t="shared" si="27"/>
        <v>#DIV/0!</v>
      </c>
      <c r="M222" s="43" t="e">
        <f t="shared" si="28"/>
        <v>#DIV/0!</v>
      </c>
      <c r="N222" s="43" t="e">
        <f t="shared" si="28"/>
        <v>#DIV/0!</v>
      </c>
      <c r="O222" s="90" t="e">
        <f t="shared" si="28"/>
        <v>#DIV/0!</v>
      </c>
    </row>
    <row r="223" spans="1:15">
      <c r="A223" s="53">
        <v>207</v>
      </c>
      <c r="B223" s="39">
        <v>40759</v>
      </c>
      <c r="C223" s="143"/>
      <c r="D223" s="144"/>
      <c r="E223" s="143"/>
      <c r="F223" s="145"/>
      <c r="G223" s="144">
        <f t="shared" si="22"/>
        <v>0</v>
      </c>
      <c r="H223" s="54" t="e">
        <f t="shared" si="23"/>
        <v>#DIV/0!</v>
      </c>
      <c r="I223" s="43" t="e">
        <f t="shared" si="24"/>
        <v>#DIV/0!</v>
      </c>
      <c r="J223" s="43" t="e">
        <f t="shared" si="25"/>
        <v>#DIV/0!</v>
      </c>
      <c r="K223" s="48" t="e">
        <f t="shared" si="26"/>
        <v>#DIV/0!</v>
      </c>
      <c r="L223" s="43" t="e">
        <f t="shared" si="27"/>
        <v>#DIV/0!</v>
      </c>
      <c r="M223" s="43" t="e">
        <f t="shared" si="28"/>
        <v>#DIV/0!</v>
      </c>
      <c r="N223" s="43" t="e">
        <f t="shared" si="28"/>
        <v>#DIV/0!</v>
      </c>
      <c r="O223" s="90" t="e">
        <f t="shared" si="28"/>
        <v>#DIV/0!</v>
      </c>
    </row>
    <row r="224" spans="1:15">
      <c r="A224" s="53">
        <v>208</v>
      </c>
      <c r="B224" s="39">
        <v>40728</v>
      </c>
      <c r="C224" s="143"/>
      <c r="D224" s="144"/>
      <c r="E224" s="143"/>
      <c r="F224" s="145"/>
      <c r="G224" s="144">
        <f t="shared" si="22"/>
        <v>0</v>
      </c>
      <c r="H224" s="54" t="e">
        <f t="shared" si="23"/>
        <v>#DIV/0!</v>
      </c>
      <c r="I224" s="43" t="e">
        <f t="shared" si="24"/>
        <v>#DIV/0!</v>
      </c>
      <c r="J224" s="43" t="e">
        <f t="shared" si="25"/>
        <v>#DIV/0!</v>
      </c>
      <c r="K224" s="48" t="e">
        <f t="shared" si="26"/>
        <v>#DIV/0!</v>
      </c>
      <c r="L224" s="43" t="e">
        <f t="shared" si="27"/>
        <v>#DIV/0!</v>
      </c>
      <c r="M224" s="43" t="e">
        <f t="shared" si="28"/>
        <v>#DIV/0!</v>
      </c>
      <c r="N224" s="43" t="e">
        <f t="shared" si="28"/>
        <v>#DIV/0!</v>
      </c>
      <c r="O224" s="90" t="e">
        <f t="shared" si="28"/>
        <v>#DIV/0!</v>
      </c>
    </row>
    <row r="225" spans="1:15">
      <c r="A225" s="53">
        <v>209</v>
      </c>
      <c r="B225" s="39">
        <v>40698</v>
      </c>
      <c r="C225" s="143"/>
      <c r="D225" s="144"/>
      <c r="E225" s="143"/>
      <c r="F225" s="145"/>
      <c r="G225" s="144">
        <f t="shared" si="22"/>
        <v>0</v>
      </c>
      <c r="H225" s="54" t="e">
        <f t="shared" si="23"/>
        <v>#DIV/0!</v>
      </c>
      <c r="I225" s="43" t="e">
        <f t="shared" si="24"/>
        <v>#DIV/0!</v>
      </c>
      <c r="J225" s="43" t="e">
        <f t="shared" si="25"/>
        <v>#DIV/0!</v>
      </c>
      <c r="K225" s="48" t="e">
        <f t="shared" si="26"/>
        <v>#DIV/0!</v>
      </c>
      <c r="L225" s="43" t="e">
        <f t="shared" si="27"/>
        <v>#DIV/0!</v>
      </c>
      <c r="M225" s="43" t="e">
        <f t="shared" si="28"/>
        <v>#DIV/0!</v>
      </c>
      <c r="N225" s="43" t="e">
        <f t="shared" si="28"/>
        <v>#DIV/0!</v>
      </c>
      <c r="O225" s="90" t="e">
        <f t="shared" si="28"/>
        <v>#DIV/0!</v>
      </c>
    </row>
    <row r="226" spans="1:15">
      <c r="A226" s="53">
        <v>210</v>
      </c>
      <c r="B226" s="39">
        <v>40667</v>
      </c>
      <c r="C226" s="143"/>
      <c r="D226" s="144"/>
      <c r="E226" s="143"/>
      <c r="F226" s="145"/>
      <c r="G226" s="144">
        <f t="shared" si="22"/>
        <v>0</v>
      </c>
      <c r="H226" s="54" t="e">
        <f t="shared" si="23"/>
        <v>#DIV/0!</v>
      </c>
      <c r="I226" s="43" t="e">
        <f t="shared" si="24"/>
        <v>#DIV/0!</v>
      </c>
      <c r="J226" s="43" t="e">
        <f t="shared" si="25"/>
        <v>#DIV/0!</v>
      </c>
      <c r="K226" s="48" t="e">
        <f t="shared" si="26"/>
        <v>#DIV/0!</v>
      </c>
      <c r="L226" s="43" t="e">
        <f t="shared" si="27"/>
        <v>#DIV/0!</v>
      </c>
      <c r="M226" s="43" t="e">
        <f t="shared" si="28"/>
        <v>#DIV/0!</v>
      </c>
      <c r="N226" s="43" t="e">
        <f t="shared" si="28"/>
        <v>#DIV/0!</v>
      </c>
      <c r="O226" s="90" t="e">
        <f t="shared" si="28"/>
        <v>#DIV/0!</v>
      </c>
    </row>
    <row r="227" spans="1:15">
      <c r="A227" s="53">
        <v>211</v>
      </c>
      <c r="B227" s="39">
        <v>40637</v>
      </c>
      <c r="C227" s="143"/>
      <c r="D227" s="144"/>
      <c r="E227" s="143"/>
      <c r="F227" s="145"/>
      <c r="G227" s="144">
        <f t="shared" si="22"/>
        <v>0</v>
      </c>
      <c r="H227" s="54" t="e">
        <f t="shared" si="23"/>
        <v>#DIV/0!</v>
      </c>
      <c r="I227" s="43" t="e">
        <f t="shared" si="24"/>
        <v>#DIV/0!</v>
      </c>
      <c r="J227" s="43" t="e">
        <f t="shared" si="25"/>
        <v>#DIV/0!</v>
      </c>
      <c r="K227" s="48" t="e">
        <f t="shared" si="26"/>
        <v>#DIV/0!</v>
      </c>
      <c r="L227" s="43" t="e">
        <f t="shared" si="27"/>
        <v>#DIV/0!</v>
      </c>
      <c r="M227" s="43" t="e">
        <f t="shared" si="28"/>
        <v>#DIV/0!</v>
      </c>
      <c r="N227" s="43" t="e">
        <f t="shared" si="28"/>
        <v>#DIV/0!</v>
      </c>
      <c r="O227" s="90" t="e">
        <f t="shared" si="28"/>
        <v>#DIV/0!</v>
      </c>
    </row>
    <row r="228" spans="1:15">
      <c r="A228" s="53">
        <v>212</v>
      </c>
      <c r="B228" s="39">
        <v>40547</v>
      </c>
      <c r="C228" s="143"/>
      <c r="D228" s="144"/>
      <c r="E228" s="143"/>
      <c r="F228" s="145"/>
      <c r="G228" s="144">
        <f t="shared" si="22"/>
        <v>0</v>
      </c>
      <c r="H228" s="54" t="e">
        <f t="shared" si="23"/>
        <v>#DIV/0!</v>
      </c>
      <c r="I228" s="43" t="e">
        <f t="shared" si="24"/>
        <v>#DIV/0!</v>
      </c>
      <c r="J228" s="43" t="e">
        <f t="shared" si="25"/>
        <v>#DIV/0!</v>
      </c>
      <c r="K228" s="48" t="e">
        <f t="shared" si="26"/>
        <v>#DIV/0!</v>
      </c>
      <c r="L228" s="43" t="e">
        <f t="shared" si="27"/>
        <v>#DIV/0!</v>
      </c>
      <c r="M228" s="43" t="e">
        <f t="shared" si="28"/>
        <v>#DIV/0!</v>
      </c>
      <c r="N228" s="43" t="e">
        <f t="shared" si="28"/>
        <v>#DIV/0!</v>
      </c>
      <c r="O228" s="90" t="e">
        <f t="shared" si="28"/>
        <v>#DIV/0!</v>
      </c>
    </row>
    <row r="229" spans="1:15">
      <c r="A229" s="53">
        <v>213</v>
      </c>
      <c r="B229" s="39" t="s">
        <v>338</v>
      </c>
      <c r="C229" s="143"/>
      <c r="D229" s="144"/>
      <c r="E229" s="143"/>
      <c r="F229" s="145"/>
      <c r="G229" s="144">
        <f t="shared" si="22"/>
        <v>0</v>
      </c>
      <c r="H229" s="54" t="e">
        <f t="shared" si="23"/>
        <v>#DIV/0!</v>
      </c>
      <c r="I229" s="43" t="e">
        <f t="shared" si="24"/>
        <v>#DIV/0!</v>
      </c>
      <c r="J229" s="43" t="e">
        <f t="shared" si="25"/>
        <v>#DIV/0!</v>
      </c>
      <c r="K229" s="48" t="e">
        <f t="shared" si="26"/>
        <v>#DIV/0!</v>
      </c>
      <c r="L229" s="43" t="e">
        <f t="shared" si="27"/>
        <v>#DIV/0!</v>
      </c>
      <c r="M229" s="43" t="e">
        <f t="shared" si="28"/>
        <v>#DIV/0!</v>
      </c>
      <c r="N229" s="43" t="e">
        <f t="shared" si="28"/>
        <v>#DIV/0!</v>
      </c>
      <c r="O229" s="90" t="e">
        <f t="shared" si="28"/>
        <v>#DIV/0!</v>
      </c>
    </row>
    <row r="230" spans="1:15">
      <c r="A230" s="53">
        <v>214</v>
      </c>
      <c r="B230" s="39" t="s">
        <v>339</v>
      </c>
      <c r="C230" s="143"/>
      <c r="D230" s="144"/>
      <c r="E230" s="143"/>
      <c r="F230" s="145"/>
      <c r="G230" s="144">
        <f t="shared" si="22"/>
        <v>0</v>
      </c>
      <c r="H230" s="54" t="e">
        <f t="shared" si="23"/>
        <v>#DIV/0!</v>
      </c>
      <c r="I230" s="43" t="e">
        <f t="shared" si="24"/>
        <v>#DIV/0!</v>
      </c>
      <c r="J230" s="43" t="e">
        <f t="shared" si="25"/>
        <v>#DIV/0!</v>
      </c>
      <c r="K230" s="48" t="e">
        <f t="shared" si="26"/>
        <v>#DIV/0!</v>
      </c>
      <c r="L230" s="43" t="e">
        <f t="shared" si="27"/>
        <v>#DIV/0!</v>
      </c>
      <c r="M230" s="43" t="e">
        <f t="shared" si="28"/>
        <v>#DIV/0!</v>
      </c>
      <c r="N230" s="43" t="e">
        <f t="shared" si="28"/>
        <v>#DIV/0!</v>
      </c>
      <c r="O230" s="90" t="e">
        <f t="shared" si="28"/>
        <v>#DIV/0!</v>
      </c>
    </row>
    <row r="231" spans="1:15">
      <c r="A231" s="53">
        <v>215</v>
      </c>
      <c r="B231" s="39" t="s">
        <v>340</v>
      </c>
      <c r="C231" s="143"/>
      <c r="D231" s="144"/>
      <c r="E231" s="143"/>
      <c r="F231" s="145"/>
      <c r="G231" s="144">
        <f t="shared" si="22"/>
        <v>0</v>
      </c>
      <c r="H231" s="54" t="e">
        <f t="shared" si="23"/>
        <v>#DIV/0!</v>
      </c>
      <c r="I231" s="43" t="e">
        <f t="shared" si="24"/>
        <v>#DIV/0!</v>
      </c>
      <c r="J231" s="43" t="e">
        <f t="shared" si="25"/>
        <v>#DIV/0!</v>
      </c>
      <c r="K231" s="48" t="e">
        <f t="shared" si="26"/>
        <v>#DIV/0!</v>
      </c>
      <c r="L231" s="43" t="e">
        <f t="shared" si="27"/>
        <v>#DIV/0!</v>
      </c>
      <c r="M231" s="43" t="e">
        <f t="shared" si="28"/>
        <v>#DIV/0!</v>
      </c>
      <c r="N231" s="43" t="e">
        <f t="shared" si="28"/>
        <v>#DIV/0!</v>
      </c>
      <c r="O231" s="90" t="e">
        <f t="shared" si="28"/>
        <v>#DIV/0!</v>
      </c>
    </row>
    <row r="232" spans="1:15">
      <c r="A232" s="53">
        <v>216</v>
      </c>
      <c r="B232" s="39" t="s">
        <v>341</v>
      </c>
      <c r="C232" s="143"/>
      <c r="D232" s="144"/>
      <c r="E232" s="143"/>
      <c r="F232" s="145"/>
      <c r="G232" s="144">
        <f t="shared" si="22"/>
        <v>0</v>
      </c>
      <c r="H232" s="54" t="e">
        <f t="shared" si="23"/>
        <v>#DIV/0!</v>
      </c>
      <c r="I232" s="43" t="e">
        <f t="shared" si="24"/>
        <v>#DIV/0!</v>
      </c>
      <c r="J232" s="43" t="e">
        <f t="shared" si="25"/>
        <v>#DIV/0!</v>
      </c>
      <c r="K232" s="48" t="e">
        <f t="shared" si="26"/>
        <v>#DIV/0!</v>
      </c>
      <c r="L232" s="43" t="e">
        <f t="shared" si="27"/>
        <v>#DIV/0!</v>
      </c>
      <c r="M232" s="43" t="e">
        <f t="shared" si="28"/>
        <v>#DIV/0!</v>
      </c>
      <c r="N232" s="43" t="e">
        <f t="shared" si="28"/>
        <v>#DIV/0!</v>
      </c>
      <c r="O232" s="90" t="e">
        <f t="shared" si="28"/>
        <v>#DIV/0!</v>
      </c>
    </row>
    <row r="233" spans="1:15">
      <c r="A233" s="53">
        <v>217</v>
      </c>
      <c r="B233" s="39" t="s">
        <v>342</v>
      </c>
      <c r="C233" s="143"/>
      <c r="D233" s="144"/>
      <c r="E233" s="143"/>
      <c r="F233" s="145"/>
      <c r="G233" s="144">
        <f t="shared" si="22"/>
        <v>0</v>
      </c>
      <c r="H233" s="54" t="e">
        <f t="shared" si="23"/>
        <v>#DIV/0!</v>
      </c>
      <c r="I233" s="43" t="e">
        <f t="shared" si="24"/>
        <v>#DIV/0!</v>
      </c>
      <c r="J233" s="43" t="e">
        <f t="shared" si="25"/>
        <v>#DIV/0!</v>
      </c>
      <c r="K233" s="48" t="e">
        <f t="shared" si="26"/>
        <v>#DIV/0!</v>
      </c>
      <c r="L233" s="43" t="e">
        <f t="shared" si="27"/>
        <v>#DIV/0!</v>
      </c>
      <c r="M233" s="43" t="e">
        <f t="shared" si="28"/>
        <v>#DIV/0!</v>
      </c>
      <c r="N233" s="43" t="e">
        <f t="shared" si="28"/>
        <v>#DIV/0!</v>
      </c>
      <c r="O233" s="90" t="e">
        <f t="shared" si="28"/>
        <v>#DIV/0!</v>
      </c>
    </row>
    <row r="234" spans="1:15">
      <c r="A234" s="53">
        <v>218</v>
      </c>
      <c r="B234" s="39" t="s">
        <v>343</v>
      </c>
      <c r="C234" s="143"/>
      <c r="D234" s="144"/>
      <c r="E234" s="143"/>
      <c r="F234" s="145"/>
      <c r="G234" s="144">
        <f t="shared" si="22"/>
        <v>0</v>
      </c>
      <c r="H234" s="54" t="e">
        <f t="shared" si="23"/>
        <v>#DIV/0!</v>
      </c>
      <c r="I234" s="43" t="e">
        <f t="shared" si="24"/>
        <v>#DIV/0!</v>
      </c>
      <c r="J234" s="43" t="e">
        <f t="shared" si="25"/>
        <v>#DIV/0!</v>
      </c>
      <c r="K234" s="48" t="e">
        <f t="shared" si="26"/>
        <v>#DIV/0!</v>
      </c>
      <c r="L234" s="43" t="e">
        <f t="shared" si="27"/>
        <v>#DIV/0!</v>
      </c>
      <c r="M234" s="43" t="e">
        <f t="shared" si="28"/>
        <v>#DIV/0!</v>
      </c>
      <c r="N234" s="43" t="e">
        <f t="shared" si="28"/>
        <v>#DIV/0!</v>
      </c>
      <c r="O234" s="90" t="e">
        <f t="shared" si="28"/>
        <v>#DIV/0!</v>
      </c>
    </row>
    <row r="235" spans="1:15">
      <c r="A235" s="53">
        <v>219</v>
      </c>
      <c r="B235" s="39" t="s">
        <v>344</v>
      </c>
      <c r="C235" s="143"/>
      <c r="D235" s="144"/>
      <c r="E235" s="143"/>
      <c r="F235" s="145"/>
      <c r="G235" s="144">
        <f t="shared" si="22"/>
        <v>0</v>
      </c>
      <c r="H235" s="54" t="e">
        <f t="shared" si="23"/>
        <v>#DIV/0!</v>
      </c>
      <c r="I235" s="43" t="e">
        <f t="shared" si="24"/>
        <v>#DIV/0!</v>
      </c>
      <c r="J235" s="43" t="e">
        <f t="shared" si="25"/>
        <v>#DIV/0!</v>
      </c>
      <c r="K235" s="48" t="e">
        <f t="shared" si="26"/>
        <v>#DIV/0!</v>
      </c>
      <c r="L235" s="43" t="e">
        <f t="shared" si="27"/>
        <v>#DIV/0!</v>
      </c>
      <c r="M235" s="43" t="e">
        <f t="shared" si="28"/>
        <v>#DIV/0!</v>
      </c>
      <c r="N235" s="43" t="e">
        <f t="shared" si="28"/>
        <v>#DIV/0!</v>
      </c>
      <c r="O235" s="90" t="e">
        <f t="shared" si="28"/>
        <v>#DIV/0!</v>
      </c>
    </row>
    <row r="236" spans="1:15">
      <c r="A236" s="53">
        <v>220</v>
      </c>
      <c r="B236" s="39" t="s">
        <v>345</v>
      </c>
      <c r="C236" s="143"/>
      <c r="D236" s="144"/>
      <c r="E236" s="143"/>
      <c r="F236" s="145"/>
      <c r="G236" s="144">
        <f t="shared" si="22"/>
        <v>0</v>
      </c>
      <c r="H236" s="54" t="e">
        <f t="shared" si="23"/>
        <v>#DIV/0!</v>
      </c>
      <c r="I236" s="43" t="e">
        <f t="shared" si="24"/>
        <v>#DIV/0!</v>
      </c>
      <c r="J236" s="43" t="e">
        <f t="shared" si="25"/>
        <v>#DIV/0!</v>
      </c>
      <c r="K236" s="48" t="e">
        <f t="shared" si="26"/>
        <v>#DIV/0!</v>
      </c>
      <c r="L236" s="43" t="e">
        <f t="shared" si="27"/>
        <v>#DIV/0!</v>
      </c>
      <c r="M236" s="43" t="e">
        <f t="shared" si="28"/>
        <v>#DIV/0!</v>
      </c>
      <c r="N236" s="43" t="e">
        <f t="shared" si="28"/>
        <v>#DIV/0!</v>
      </c>
      <c r="O236" s="90" t="e">
        <f t="shared" si="28"/>
        <v>#DIV/0!</v>
      </c>
    </row>
    <row r="237" spans="1:15">
      <c r="A237" s="53">
        <v>221</v>
      </c>
      <c r="B237" s="39" t="s">
        <v>346</v>
      </c>
      <c r="C237" s="143"/>
      <c r="D237" s="144"/>
      <c r="E237" s="143"/>
      <c r="F237" s="145"/>
      <c r="G237" s="144">
        <f t="shared" si="22"/>
        <v>0</v>
      </c>
      <c r="H237" s="54" t="e">
        <f t="shared" si="23"/>
        <v>#DIV/0!</v>
      </c>
      <c r="I237" s="43" t="e">
        <f t="shared" si="24"/>
        <v>#DIV/0!</v>
      </c>
      <c r="J237" s="43" t="e">
        <f t="shared" si="25"/>
        <v>#DIV/0!</v>
      </c>
      <c r="K237" s="48" t="e">
        <f t="shared" si="26"/>
        <v>#DIV/0!</v>
      </c>
      <c r="L237" s="43" t="e">
        <f t="shared" si="27"/>
        <v>#DIV/0!</v>
      </c>
      <c r="M237" s="43" t="e">
        <f t="shared" si="28"/>
        <v>#DIV/0!</v>
      </c>
      <c r="N237" s="43" t="e">
        <f t="shared" si="28"/>
        <v>#DIV/0!</v>
      </c>
      <c r="O237" s="90" t="e">
        <f t="shared" si="28"/>
        <v>#DIV/0!</v>
      </c>
    </row>
    <row r="238" spans="1:15">
      <c r="A238" s="53">
        <v>222</v>
      </c>
      <c r="B238" s="39" t="s">
        <v>347</v>
      </c>
      <c r="C238" s="143"/>
      <c r="D238" s="144"/>
      <c r="E238" s="143"/>
      <c r="F238" s="145"/>
      <c r="G238" s="144">
        <f t="shared" si="22"/>
        <v>0</v>
      </c>
      <c r="H238" s="54" t="e">
        <f t="shared" si="23"/>
        <v>#DIV/0!</v>
      </c>
      <c r="I238" s="43" t="e">
        <f t="shared" si="24"/>
        <v>#DIV/0!</v>
      </c>
      <c r="J238" s="43" t="e">
        <f t="shared" si="25"/>
        <v>#DIV/0!</v>
      </c>
      <c r="K238" s="48" t="e">
        <f t="shared" si="26"/>
        <v>#DIV/0!</v>
      </c>
      <c r="L238" s="43" t="e">
        <f t="shared" si="27"/>
        <v>#DIV/0!</v>
      </c>
      <c r="M238" s="43" t="e">
        <f t="shared" si="28"/>
        <v>#DIV/0!</v>
      </c>
      <c r="N238" s="43" t="e">
        <f t="shared" si="28"/>
        <v>#DIV/0!</v>
      </c>
      <c r="O238" s="90" t="e">
        <f t="shared" si="28"/>
        <v>#DIV/0!</v>
      </c>
    </row>
    <row r="239" spans="1:15">
      <c r="A239" s="53">
        <v>223</v>
      </c>
      <c r="B239" s="39" t="s">
        <v>348</v>
      </c>
      <c r="C239" s="143"/>
      <c r="D239" s="144"/>
      <c r="E239" s="143"/>
      <c r="F239" s="145"/>
      <c r="G239" s="144">
        <f t="shared" si="22"/>
        <v>0</v>
      </c>
      <c r="H239" s="54" t="e">
        <f t="shared" si="23"/>
        <v>#DIV/0!</v>
      </c>
      <c r="I239" s="43" t="e">
        <f t="shared" si="24"/>
        <v>#DIV/0!</v>
      </c>
      <c r="J239" s="43" t="e">
        <f t="shared" si="25"/>
        <v>#DIV/0!</v>
      </c>
      <c r="K239" s="48" t="e">
        <f t="shared" si="26"/>
        <v>#DIV/0!</v>
      </c>
      <c r="L239" s="43" t="e">
        <f t="shared" si="27"/>
        <v>#DIV/0!</v>
      </c>
      <c r="M239" s="43" t="e">
        <f t="shared" si="28"/>
        <v>#DIV/0!</v>
      </c>
      <c r="N239" s="43" t="e">
        <f t="shared" si="28"/>
        <v>#DIV/0!</v>
      </c>
      <c r="O239" s="90" t="e">
        <f t="shared" si="28"/>
        <v>#DIV/0!</v>
      </c>
    </row>
    <row r="240" spans="1:15">
      <c r="A240" s="53">
        <v>224</v>
      </c>
      <c r="B240" s="39" t="s">
        <v>349</v>
      </c>
      <c r="C240" s="143"/>
      <c r="D240" s="144"/>
      <c r="E240" s="143"/>
      <c r="F240" s="145"/>
      <c r="G240" s="144">
        <f t="shared" si="22"/>
        <v>0</v>
      </c>
      <c r="H240" s="54" t="e">
        <f t="shared" si="23"/>
        <v>#DIV/0!</v>
      </c>
      <c r="I240" s="43" t="e">
        <f t="shared" si="24"/>
        <v>#DIV/0!</v>
      </c>
      <c r="J240" s="43" t="e">
        <f t="shared" si="25"/>
        <v>#DIV/0!</v>
      </c>
      <c r="K240" s="48" t="e">
        <f t="shared" si="26"/>
        <v>#DIV/0!</v>
      </c>
      <c r="L240" s="43" t="e">
        <f t="shared" si="27"/>
        <v>#DIV/0!</v>
      </c>
      <c r="M240" s="43" t="e">
        <f t="shared" si="28"/>
        <v>#DIV/0!</v>
      </c>
      <c r="N240" s="43" t="e">
        <f t="shared" si="28"/>
        <v>#DIV/0!</v>
      </c>
      <c r="O240" s="90" t="e">
        <f t="shared" si="28"/>
        <v>#DIV/0!</v>
      </c>
    </row>
    <row r="241" spans="1:15">
      <c r="A241" s="53">
        <v>225</v>
      </c>
      <c r="B241" s="39" t="s">
        <v>350</v>
      </c>
      <c r="C241" s="143"/>
      <c r="D241" s="144"/>
      <c r="E241" s="143"/>
      <c r="F241" s="145"/>
      <c r="G241" s="144">
        <f t="shared" si="22"/>
        <v>0</v>
      </c>
      <c r="H241" s="54" t="e">
        <f t="shared" si="23"/>
        <v>#DIV/0!</v>
      </c>
      <c r="I241" s="43" t="e">
        <f t="shared" si="24"/>
        <v>#DIV/0!</v>
      </c>
      <c r="J241" s="43" t="e">
        <f t="shared" si="25"/>
        <v>#DIV/0!</v>
      </c>
      <c r="K241" s="48" t="e">
        <f t="shared" si="26"/>
        <v>#DIV/0!</v>
      </c>
      <c r="L241" s="43" t="e">
        <f t="shared" si="27"/>
        <v>#DIV/0!</v>
      </c>
      <c r="M241" s="43" t="e">
        <f t="shared" si="28"/>
        <v>#DIV/0!</v>
      </c>
      <c r="N241" s="43" t="e">
        <f t="shared" si="28"/>
        <v>#DIV/0!</v>
      </c>
      <c r="O241" s="90" t="e">
        <f t="shared" si="28"/>
        <v>#DIV/0!</v>
      </c>
    </row>
    <row r="242" spans="1:15">
      <c r="A242" s="53">
        <v>226</v>
      </c>
      <c r="B242" s="39" t="s">
        <v>351</v>
      </c>
      <c r="C242" s="143"/>
      <c r="D242" s="144"/>
      <c r="E242" s="143"/>
      <c r="F242" s="145"/>
      <c r="G242" s="144">
        <f t="shared" si="22"/>
        <v>0</v>
      </c>
      <c r="H242" s="54" t="e">
        <f t="shared" si="23"/>
        <v>#DIV/0!</v>
      </c>
      <c r="I242" s="43" t="e">
        <f t="shared" si="24"/>
        <v>#DIV/0!</v>
      </c>
      <c r="J242" s="43" t="e">
        <f t="shared" si="25"/>
        <v>#DIV/0!</v>
      </c>
      <c r="K242" s="48" t="e">
        <f t="shared" si="26"/>
        <v>#DIV/0!</v>
      </c>
      <c r="L242" s="43" t="e">
        <f t="shared" si="27"/>
        <v>#DIV/0!</v>
      </c>
      <c r="M242" s="43" t="e">
        <f t="shared" si="28"/>
        <v>#DIV/0!</v>
      </c>
      <c r="N242" s="43" t="e">
        <f t="shared" si="28"/>
        <v>#DIV/0!</v>
      </c>
      <c r="O242" s="90" t="e">
        <f t="shared" si="28"/>
        <v>#DIV/0!</v>
      </c>
    </row>
    <row r="243" spans="1:15">
      <c r="A243" s="53">
        <v>227</v>
      </c>
      <c r="B243" s="39">
        <v>40850</v>
      </c>
      <c r="C243" s="143"/>
      <c r="D243" s="144"/>
      <c r="E243" s="143"/>
      <c r="F243" s="145"/>
      <c r="G243" s="144">
        <f t="shared" si="22"/>
        <v>0</v>
      </c>
      <c r="H243" s="54" t="e">
        <f t="shared" si="23"/>
        <v>#DIV/0!</v>
      </c>
      <c r="I243" s="43" t="e">
        <f t="shared" si="24"/>
        <v>#DIV/0!</v>
      </c>
      <c r="J243" s="43" t="e">
        <f t="shared" si="25"/>
        <v>#DIV/0!</v>
      </c>
      <c r="K243" s="48" t="e">
        <f t="shared" si="26"/>
        <v>#DIV/0!</v>
      </c>
      <c r="L243" s="43" t="e">
        <f t="shared" si="27"/>
        <v>#DIV/0!</v>
      </c>
      <c r="M243" s="43" t="e">
        <f t="shared" si="28"/>
        <v>#DIV/0!</v>
      </c>
      <c r="N243" s="43" t="e">
        <f t="shared" si="28"/>
        <v>#DIV/0!</v>
      </c>
      <c r="O243" s="90" t="e">
        <f t="shared" si="28"/>
        <v>#DIV/0!</v>
      </c>
    </row>
    <row r="244" spans="1:15">
      <c r="A244" s="53">
        <v>228</v>
      </c>
      <c r="B244" s="39">
        <v>40819</v>
      </c>
      <c r="C244" s="143"/>
      <c r="D244" s="144"/>
      <c r="E244" s="143"/>
      <c r="F244" s="145"/>
      <c r="G244" s="144">
        <f t="shared" si="22"/>
        <v>0</v>
      </c>
      <c r="H244" s="54" t="e">
        <f t="shared" si="23"/>
        <v>#DIV/0!</v>
      </c>
      <c r="I244" s="43" t="e">
        <f t="shared" si="24"/>
        <v>#DIV/0!</v>
      </c>
      <c r="J244" s="43" t="e">
        <f t="shared" si="25"/>
        <v>#DIV/0!</v>
      </c>
      <c r="K244" s="48" t="e">
        <f t="shared" si="26"/>
        <v>#DIV/0!</v>
      </c>
      <c r="L244" s="43" t="e">
        <f t="shared" si="27"/>
        <v>#DIV/0!</v>
      </c>
      <c r="M244" s="43" t="e">
        <f t="shared" si="28"/>
        <v>#DIV/0!</v>
      </c>
      <c r="N244" s="43" t="e">
        <f t="shared" si="28"/>
        <v>#DIV/0!</v>
      </c>
      <c r="O244" s="90" t="e">
        <f t="shared" si="28"/>
        <v>#DIV/0!</v>
      </c>
    </row>
    <row r="245" spans="1:15">
      <c r="A245" s="53">
        <v>229</v>
      </c>
      <c r="B245" s="39">
        <v>40789</v>
      </c>
      <c r="C245" s="143"/>
      <c r="D245" s="144"/>
      <c r="E245" s="143"/>
      <c r="F245" s="145"/>
      <c r="G245" s="144">
        <f t="shared" si="22"/>
        <v>0</v>
      </c>
      <c r="H245" s="54" t="e">
        <f t="shared" si="23"/>
        <v>#DIV/0!</v>
      </c>
      <c r="I245" s="43" t="e">
        <f t="shared" si="24"/>
        <v>#DIV/0!</v>
      </c>
      <c r="J245" s="43" t="e">
        <f t="shared" si="25"/>
        <v>#DIV/0!</v>
      </c>
      <c r="K245" s="48" t="e">
        <f t="shared" si="26"/>
        <v>#DIV/0!</v>
      </c>
      <c r="L245" s="43" t="e">
        <f t="shared" si="27"/>
        <v>#DIV/0!</v>
      </c>
      <c r="M245" s="43" t="e">
        <f t="shared" si="28"/>
        <v>#DIV/0!</v>
      </c>
      <c r="N245" s="43" t="e">
        <f t="shared" si="28"/>
        <v>#DIV/0!</v>
      </c>
      <c r="O245" s="90" t="e">
        <f t="shared" si="28"/>
        <v>#DIV/0!</v>
      </c>
    </row>
    <row r="246" spans="1:15">
      <c r="A246" s="53">
        <v>230</v>
      </c>
      <c r="B246" s="39">
        <v>40758</v>
      </c>
      <c r="C246" s="143"/>
      <c r="D246" s="144"/>
      <c r="E246" s="143"/>
      <c r="F246" s="145"/>
      <c r="G246" s="144">
        <f t="shared" si="22"/>
        <v>0</v>
      </c>
      <c r="H246" s="54" t="e">
        <f t="shared" si="23"/>
        <v>#DIV/0!</v>
      </c>
      <c r="I246" s="43" t="e">
        <f t="shared" si="24"/>
        <v>#DIV/0!</v>
      </c>
      <c r="J246" s="43" t="e">
        <f t="shared" si="25"/>
        <v>#DIV/0!</v>
      </c>
      <c r="K246" s="48" t="e">
        <f t="shared" si="26"/>
        <v>#DIV/0!</v>
      </c>
      <c r="L246" s="43" t="e">
        <f t="shared" si="27"/>
        <v>#DIV/0!</v>
      </c>
      <c r="M246" s="43" t="e">
        <f t="shared" si="28"/>
        <v>#DIV/0!</v>
      </c>
      <c r="N246" s="43" t="e">
        <f t="shared" si="28"/>
        <v>#DIV/0!</v>
      </c>
      <c r="O246" s="90" t="e">
        <f t="shared" si="28"/>
        <v>#DIV/0!</v>
      </c>
    </row>
    <row r="247" spans="1:15">
      <c r="A247" s="53">
        <v>231</v>
      </c>
      <c r="B247" s="39">
        <v>40727</v>
      </c>
      <c r="C247" s="143"/>
      <c r="D247" s="144"/>
      <c r="E247" s="143"/>
      <c r="F247" s="145"/>
      <c r="G247" s="144">
        <f t="shared" si="22"/>
        <v>0</v>
      </c>
      <c r="H247" s="54" t="e">
        <f t="shared" si="23"/>
        <v>#DIV/0!</v>
      </c>
      <c r="I247" s="43" t="e">
        <f t="shared" si="24"/>
        <v>#DIV/0!</v>
      </c>
      <c r="J247" s="43" t="e">
        <f t="shared" si="25"/>
        <v>#DIV/0!</v>
      </c>
      <c r="K247" s="48" t="e">
        <f t="shared" si="26"/>
        <v>#DIV/0!</v>
      </c>
      <c r="L247" s="43" t="e">
        <f t="shared" si="27"/>
        <v>#DIV/0!</v>
      </c>
      <c r="M247" s="43" t="e">
        <f t="shared" si="28"/>
        <v>#DIV/0!</v>
      </c>
      <c r="N247" s="43" t="e">
        <f t="shared" si="28"/>
        <v>#DIV/0!</v>
      </c>
      <c r="O247" s="90" t="e">
        <f t="shared" si="28"/>
        <v>#DIV/0!</v>
      </c>
    </row>
    <row r="248" spans="1:15">
      <c r="A248" s="53">
        <v>232</v>
      </c>
      <c r="B248" s="39">
        <v>40636</v>
      </c>
      <c r="C248" s="143"/>
      <c r="D248" s="144"/>
      <c r="E248" s="143"/>
      <c r="F248" s="145"/>
      <c r="G248" s="144">
        <f t="shared" si="22"/>
        <v>0</v>
      </c>
      <c r="H248" s="54" t="e">
        <f t="shared" si="23"/>
        <v>#DIV/0!</v>
      </c>
      <c r="I248" s="43" t="e">
        <f t="shared" si="24"/>
        <v>#DIV/0!</v>
      </c>
      <c r="J248" s="43" t="e">
        <f t="shared" si="25"/>
        <v>#DIV/0!</v>
      </c>
      <c r="K248" s="48" t="e">
        <f t="shared" si="26"/>
        <v>#DIV/0!</v>
      </c>
      <c r="L248" s="43" t="e">
        <f t="shared" si="27"/>
        <v>#DIV/0!</v>
      </c>
      <c r="M248" s="43" t="e">
        <f t="shared" si="28"/>
        <v>#DIV/0!</v>
      </c>
      <c r="N248" s="43" t="e">
        <f t="shared" si="28"/>
        <v>#DIV/0!</v>
      </c>
      <c r="O248" s="90" t="e">
        <f t="shared" si="28"/>
        <v>#DIV/0!</v>
      </c>
    </row>
    <row r="249" spans="1:15">
      <c r="A249" s="53">
        <v>233</v>
      </c>
      <c r="B249" s="39">
        <v>40605</v>
      </c>
      <c r="C249" s="143"/>
      <c r="D249" s="144"/>
      <c r="E249" s="143"/>
      <c r="F249" s="145"/>
      <c r="G249" s="144">
        <f t="shared" si="22"/>
        <v>0</v>
      </c>
      <c r="H249" s="54" t="e">
        <f t="shared" si="23"/>
        <v>#DIV/0!</v>
      </c>
      <c r="I249" s="43" t="e">
        <f t="shared" si="24"/>
        <v>#DIV/0!</v>
      </c>
      <c r="J249" s="43" t="e">
        <f t="shared" si="25"/>
        <v>#DIV/0!</v>
      </c>
      <c r="K249" s="48" t="e">
        <f t="shared" si="26"/>
        <v>#DIV/0!</v>
      </c>
      <c r="L249" s="43" t="e">
        <f t="shared" si="27"/>
        <v>#DIV/0!</v>
      </c>
      <c r="M249" s="43" t="e">
        <f t="shared" si="28"/>
        <v>#DIV/0!</v>
      </c>
      <c r="N249" s="43" t="e">
        <f t="shared" si="28"/>
        <v>#DIV/0!</v>
      </c>
      <c r="O249" s="90" t="e">
        <f t="shared" si="28"/>
        <v>#DIV/0!</v>
      </c>
    </row>
    <row r="250" spans="1:15">
      <c r="A250" s="53">
        <v>234</v>
      </c>
      <c r="B250" s="39">
        <v>40577</v>
      </c>
      <c r="C250" s="143"/>
      <c r="D250" s="144"/>
      <c r="E250" s="143"/>
      <c r="F250" s="145"/>
      <c r="G250" s="144">
        <f t="shared" si="22"/>
        <v>0</v>
      </c>
      <c r="H250" s="54" t="e">
        <f t="shared" si="23"/>
        <v>#DIV/0!</v>
      </c>
      <c r="I250" s="43" t="e">
        <f t="shared" si="24"/>
        <v>#DIV/0!</v>
      </c>
      <c r="J250" s="43" t="e">
        <f t="shared" si="25"/>
        <v>#DIV/0!</v>
      </c>
      <c r="K250" s="48" t="e">
        <f t="shared" si="26"/>
        <v>#DIV/0!</v>
      </c>
      <c r="L250" s="43" t="e">
        <f t="shared" si="27"/>
        <v>#DIV/0!</v>
      </c>
      <c r="M250" s="43" t="e">
        <f t="shared" si="28"/>
        <v>#DIV/0!</v>
      </c>
      <c r="N250" s="43" t="e">
        <f t="shared" si="28"/>
        <v>#DIV/0!</v>
      </c>
      <c r="O250" s="90" t="e">
        <f t="shared" si="28"/>
        <v>#DIV/0!</v>
      </c>
    </row>
    <row r="251" spans="1:15">
      <c r="A251" s="53">
        <v>235</v>
      </c>
      <c r="B251" s="39">
        <v>40546</v>
      </c>
      <c r="C251" s="143"/>
      <c r="D251" s="144"/>
      <c r="E251" s="143"/>
      <c r="F251" s="145"/>
      <c r="G251" s="144">
        <f t="shared" si="22"/>
        <v>0</v>
      </c>
      <c r="H251" s="54" t="e">
        <f t="shared" si="23"/>
        <v>#DIV/0!</v>
      </c>
      <c r="I251" s="43" t="e">
        <f t="shared" si="24"/>
        <v>#DIV/0!</v>
      </c>
      <c r="J251" s="43" t="e">
        <f t="shared" si="25"/>
        <v>#DIV/0!</v>
      </c>
      <c r="K251" s="48" t="e">
        <f t="shared" si="26"/>
        <v>#DIV/0!</v>
      </c>
      <c r="L251" s="43" t="e">
        <f t="shared" si="27"/>
        <v>#DIV/0!</v>
      </c>
      <c r="M251" s="43" t="e">
        <f t="shared" si="28"/>
        <v>#DIV/0!</v>
      </c>
      <c r="N251" s="43" t="e">
        <f t="shared" si="28"/>
        <v>#DIV/0!</v>
      </c>
      <c r="O251" s="90" t="e">
        <f t="shared" si="28"/>
        <v>#DIV/0!</v>
      </c>
    </row>
    <row r="252" spans="1:15">
      <c r="A252" s="53">
        <v>236</v>
      </c>
      <c r="B252" s="39" t="s">
        <v>352</v>
      </c>
      <c r="C252" s="143"/>
      <c r="D252" s="144"/>
      <c r="E252" s="143"/>
      <c r="F252" s="145"/>
      <c r="G252" s="144">
        <f t="shared" si="22"/>
        <v>0</v>
      </c>
      <c r="H252" s="54" t="e">
        <f t="shared" si="23"/>
        <v>#DIV/0!</v>
      </c>
      <c r="I252" s="43" t="e">
        <f t="shared" si="24"/>
        <v>#DIV/0!</v>
      </c>
      <c r="J252" s="43" t="e">
        <f t="shared" si="25"/>
        <v>#DIV/0!</v>
      </c>
      <c r="K252" s="48" t="e">
        <f t="shared" si="26"/>
        <v>#DIV/0!</v>
      </c>
      <c r="L252" s="43" t="e">
        <f t="shared" si="27"/>
        <v>#DIV/0!</v>
      </c>
      <c r="M252" s="43" t="e">
        <f t="shared" si="28"/>
        <v>#DIV/0!</v>
      </c>
      <c r="N252" s="43" t="e">
        <f t="shared" si="28"/>
        <v>#DIV/0!</v>
      </c>
      <c r="O252" s="90" t="e">
        <f t="shared" si="28"/>
        <v>#DIV/0!</v>
      </c>
    </row>
    <row r="253" spans="1:15">
      <c r="A253" s="53">
        <v>237</v>
      </c>
      <c r="B253" s="39" t="s">
        <v>353</v>
      </c>
      <c r="C253" s="143"/>
      <c r="D253" s="144"/>
      <c r="E253" s="143"/>
      <c r="F253" s="145"/>
      <c r="G253" s="144">
        <f t="shared" si="22"/>
        <v>0</v>
      </c>
      <c r="H253" s="54" t="e">
        <f t="shared" si="23"/>
        <v>#DIV/0!</v>
      </c>
      <c r="I253" s="43" t="e">
        <f t="shared" si="24"/>
        <v>#DIV/0!</v>
      </c>
      <c r="J253" s="43" t="e">
        <f t="shared" si="25"/>
        <v>#DIV/0!</v>
      </c>
      <c r="K253" s="48" t="e">
        <f t="shared" si="26"/>
        <v>#DIV/0!</v>
      </c>
      <c r="L253" s="43" t="e">
        <f t="shared" si="27"/>
        <v>#DIV/0!</v>
      </c>
      <c r="M253" s="43" t="e">
        <f t="shared" si="28"/>
        <v>#DIV/0!</v>
      </c>
      <c r="N253" s="43" t="e">
        <f t="shared" si="28"/>
        <v>#DIV/0!</v>
      </c>
      <c r="O253" s="90" t="e">
        <f t="shared" si="28"/>
        <v>#DIV/0!</v>
      </c>
    </row>
    <row r="254" spans="1:15">
      <c r="A254" s="53">
        <v>238</v>
      </c>
      <c r="B254" s="39" t="s">
        <v>354</v>
      </c>
      <c r="C254" s="143"/>
      <c r="D254" s="144"/>
      <c r="E254" s="143"/>
      <c r="F254" s="145"/>
      <c r="G254" s="144">
        <f t="shared" si="22"/>
        <v>0</v>
      </c>
      <c r="H254" s="54" t="e">
        <f t="shared" si="23"/>
        <v>#DIV/0!</v>
      </c>
      <c r="I254" s="43" t="e">
        <f t="shared" si="24"/>
        <v>#DIV/0!</v>
      </c>
      <c r="J254" s="43" t="e">
        <f t="shared" si="25"/>
        <v>#DIV/0!</v>
      </c>
      <c r="K254" s="48" t="e">
        <f t="shared" si="26"/>
        <v>#DIV/0!</v>
      </c>
      <c r="L254" s="43" t="e">
        <f t="shared" si="27"/>
        <v>#DIV/0!</v>
      </c>
      <c r="M254" s="43" t="e">
        <f t="shared" si="28"/>
        <v>#DIV/0!</v>
      </c>
      <c r="N254" s="43" t="e">
        <f t="shared" si="28"/>
        <v>#DIV/0!</v>
      </c>
      <c r="O254" s="90" t="e">
        <f t="shared" si="28"/>
        <v>#DIV/0!</v>
      </c>
    </row>
    <row r="255" spans="1:15">
      <c r="A255" s="53">
        <v>239</v>
      </c>
      <c r="B255" s="39" t="s">
        <v>355</v>
      </c>
      <c r="C255" s="143"/>
      <c r="D255" s="144"/>
      <c r="E255" s="143"/>
      <c r="F255" s="145"/>
      <c r="G255" s="144">
        <f t="shared" si="22"/>
        <v>0</v>
      </c>
      <c r="H255" s="54" t="e">
        <f t="shared" si="23"/>
        <v>#DIV/0!</v>
      </c>
      <c r="I255" s="43" t="e">
        <f t="shared" si="24"/>
        <v>#DIV/0!</v>
      </c>
      <c r="J255" s="43" t="e">
        <f t="shared" si="25"/>
        <v>#DIV/0!</v>
      </c>
      <c r="K255" s="48" t="e">
        <f t="shared" si="26"/>
        <v>#DIV/0!</v>
      </c>
      <c r="L255" s="43" t="e">
        <f t="shared" si="27"/>
        <v>#DIV/0!</v>
      </c>
      <c r="M255" s="43" t="e">
        <f t="shared" si="28"/>
        <v>#DIV/0!</v>
      </c>
      <c r="N255" s="43" t="e">
        <f t="shared" si="28"/>
        <v>#DIV/0!</v>
      </c>
      <c r="O255" s="90" t="e">
        <f t="shared" si="28"/>
        <v>#DIV/0!</v>
      </c>
    </row>
    <row r="256" spans="1:15">
      <c r="A256" s="53">
        <v>240</v>
      </c>
      <c r="B256" s="39" t="s">
        <v>356</v>
      </c>
      <c r="C256" s="143"/>
      <c r="D256" s="144"/>
      <c r="E256" s="143"/>
      <c r="F256" s="145"/>
      <c r="G256" s="144">
        <f t="shared" si="22"/>
        <v>0</v>
      </c>
      <c r="H256" s="54" t="e">
        <f t="shared" si="23"/>
        <v>#DIV/0!</v>
      </c>
      <c r="I256" s="43" t="e">
        <f t="shared" si="24"/>
        <v>#DIV/0!</v>
      </c>
      <c r="J256" s="43" t="e">
        <f t="shared" si="25"/>
        <v>#DIV/0!</v>
      </c>
      <c r="K256" s="48" t="e">
        <f t="shared" si="26"/>
        <v>#DIV/0!</v>
      </c>
      <c r="L256" s="43" t="e">
        <f t="shared" si="27"/>
        <v>#DIV/0!</v>
      </c>
      <c r="M256" s="43" t="e">
        <f t="shared" si="28"/>
        <v>#DIV/0!</v>
      </c>
      <c r="N256" s="43" t="e">
        <f t="shared" si="28"/>
        <v>#DIV/0!</v>
      </c>
      <c r="O256" s="90" t="e">
        <f t="shared" si="28"/>
        <v>#DIV/0!</v>
      </c>
    </row>
    <row r="257" spans="1:15">
      <c r="A257" s="53">
        <v>241</v>
      </c>
      <c r="B257" s="39" t="s">
        <v>357</v>
      </c>
      <c r="C257" s="143"/>
      <c r="D257" s="144"/>
      <c r="E257" s="143"/>
      <c r="F257" s="145"/>
      <c r="G257" s="144">
        <f t="shared" si="22"/>
        <v>0</v>
      </c>
      <c r="H257" s="54" t="e">
        <f t="shared" si="23"/>
        <v>#DIV/0!</v>
      </c>
      <c r="I257" s="43" t="e">
        <f t="shared" si="24"/>
        <v>#DIV/0!</v>
      </c>
      <c r="J257" s="43" t="e">
        <f t="shared" si="25"/>
        <v>#DIV/0!</v>
      </c>
      <c r="K257" s="48" t="e">
        <f t="shared" si="26"/>
        <v>#DIV/0!</v>
      </c>
      <c r="L257" s="43" t="e">
        <f t="shared" si="27"/>
        <v>#DIV/0!</v>
      </c>
      <c r="M257" s="43" t="e">
        <f t="shared" si="28"/>
        <v>#DIV/0!</v>
      </c>
      <c r="N257" s="43" t="e">
        <f t="shared" si="28"/>
        <v>#DIV/0!</v>
      </c>
      <c r="O257" s="90" t="e">
        <f t="shared" si="28"/>
        <v>#DIV/0!</v>
      </c>
    </row>
    <row r="258" spans="1:15">
      <c r="A258" s="53">
        <v>242</v>
      </c>
      <c r="B258" s="39" t="s">
        <v>358</v>
      </c>
      <c r="C258" s="143"/>
      <c r="D258" s="144"/>
      <c r="E258" s="143"/>
      <c r="F258" s="145"/>
      <c r="G258" s="144">
        <f t="shared" si="22"/>
        <v>0</v>
      </c>
      <c r="H258" s="54" t="e">
        <f t="shared" si="23"/>
        <v>#DIV/0!</v>
      </c>
      <c r="I258" s="43" t="e">
        <f t="shared" si="24"/>
        <v>#DIV/0!</v>
      </c>
      <c r="J258" s="43" t="e">
        <f t="shared" si="25"/>
        <v>#DIV/0!</v>
      </c>
      <c r="K258" s="48" t="e">
        <f t="shared" si="26"/>
        <v>#DIV/0!</v>
      </c>
      <c r="L258" s="43" t="e">
        <f t="shared" si="27"/>
        <v>#DIV/0!</v>
      </c>
      <c r="M258" s="43" t="e">
        <f t="shared" si="28"/>
        <v>#DIV/0!</v>
      </c>
      <c r="N258" s="43" t="e">
        <f t="shared" si="28"/>
        <v>#DIV/0!</v>
      </c>
      <c r="O258" s="90" t="e">
        <f t="shared" si="28"/>
        <v>#DIV/0!</v>
      </c>
    </row>
    <row r="259" spans="1:15">
      <c r="A259" s="53">
        <v>243</v>
      </c>
      <c r="B259" s="39" t="s">
        <v>359</v>
      </c>
      <c r="C259" s="143"/>
      <c r="D259" s="144"/>
      <c r="E259" s="143"/>
      <c r="F259" s="145"/>
      <c r="G259" s="144">
        <f t="shared" si="22"/>
        <v>0</v>
      </c>
      <c r="H259" s="54" t="e">
        <f t="shared" si="23"/>
        <v>#DIV/0!</v>
      </c>
      <c r="I259" s="43" t="e">
        <f t="shared" si="24"/>
        <v>#DIV/0!</v>
      </c>
      <c r="J259" s="43" t="e">
        <f t="shared" si="25"/>
        <v>#DIV/0!</v>
      </c>
      <c r="K259" s="48" t="e">
        <f t="shared" si="26"/>
        <v>#DIV/0!</v>
      </c>
      <c r="L259" s="43" t="e">
        <f t="shared" si="27"/>
        <v>#DIV/0!</v>
      </c>
      <c r="M259" s="43" t="e">
        <f t="shared" si="28"/>
        <v>#DIV/0!</v>
      </c>
      <c r="N259" s="43" t="e">
        <f t="shared" si="28"/>
        <v>#DIV/0!</v>
      </c>
      <c r="O259" s="90" t="e">
        <f t="shared" si="28"/>
        <v>#DIV/0!</v>
      </c>
    </row>
    <row r="260" spans="1:15">
      <c r="A260" s="53">
        <v>244</v>
      </c>
      <c r="B260" s="39" t="s">
        <v>360</v>
      </c>
      <c r="C260" s="143"/>
      <c r="D260" s="144"/>
      <c r="E260" s="143"/>
      <c r="F260" s="145"/>
      <c r="G260" s="144">
        <f t="shared" si="22"/>
        <v>0</v>
      </c>
      <c r="H260" s="54" t="e">
        <f t="shared" si="23"/>
        <v>#DIV/0!</v>
      </c>
      <c r="I260" s="43" t="e">
        <f t="shared" si="24"/>
        <v>#DIV/0!</v>
      </c>
      <c r="J260" s="43" t="e">
        <f t="shared" si="25"/>
        <v>#DIV/0!</v>
      </c>
      <c r="K260" s="48" t="e">
        <f t="shared" si="26"/>
        <v>#DIV/0!</v>
      </c>
      <c r="L260" s="43" t="e">
        <f t="shared" si="27"/>
        <v>#DIV/0!</v>
      </c>
      <c r="M260" s="43" t="e">
        <f t="shared" si="28"/>
        <v>#DIV/0!</v>
      </c>
      <c r="N260" s="43" t="e">
        <f t="shared" si="28"/>
        <v>#DIV/0!</v>
      </c>
      <c r="O260" s="90" t="e">
        <f t="shared" si="28"/>
        <v>#DIV/0!</v>
      </c>
    </row>
    <row r="261" spans="1:15">
      <c r="A261" s="53">
        <v>245</v>
      </c>
      <c r="B261" s="39" t="s">
        <v>361</v>
      </c>
      <c r="C261" s="143"/>
      <c r="D261" s="144"/>
      <c r="E261" s="143"/>
      <c r="F261" s="145"/>
      <c r="G261" s="144">
        <f t="shared" si="22"/>
        <v>0</v>
      </c>
      <c r="H261" s="54" t="e">
        <f t="shared" si="23"/>
        <v>#DIV/0!</v>
      </c>
      <c r="I261" s="43" t="e">
        <f t="shared" si="24"/>
        <v>#DIV/0!</v>
      </c>
      <c r="J261" s="43" t="e">
        <f t="shared" si="25"/>
        <v>#DIV/0!</v>
      </c>
      <c r="K261" s="48" t="e">
        <f t="shared" si="26"/>
        <v>#DIV/0!</v>
      </c>
      <c r="L261" s="43" t="e">
        <f t="shared" si="27"/>
        <v>#DIV/0!</v>
      </c>
      <c r="M261" s="43" t="e">
        <f t="shared" si="28"/>
        <v>#DIV/0!</v>
      </c>
      <c r="N261" s="43" t="e">
        <f t="shared" si="28"/>
        <v>#DIV/0!</v>
      </c>
      <c r="O261" s="90" t="e">
        <f t="shared" si="28"/>
        <v>#DIV/0!</v>
      </c>
    </row>
    <row r="262" spans="1:15">
      <c r="A262" s="53">
        <v>246</v>
      </c>
      <c r="B262" s="39" t="s">
        <v>362</v>
      </c>
      <c r="C262" s="143"/>
      <c r="D262" s="144"/>
      <c r="E262" s="143"/>
      <c r="F262" s="145"/>
      <c r="G262" s="144">
        <f t="shared" si="22"/>
        <v>0</v>
      </c>
      <c r="H262" s="54" t="e">
        <f t="shared" si="23"/>
        <v>#DIV/0!</v>
      </c>
      <c r="I262" s="43" t="e">
        <f t="shared" si="24"/>
        <v>#DIV/0!</v>
      </c>
      <c r="J262" s="43" t="e">
        <f t="shared" si="25"/>
        <v>#DIV/0!</v>
      </c>
      <c r="K262" s="48" t="e">
        <f t="shared" si="26"/>
        <v>#DIV/0!</v>
      </c>
      <c r="L262" s="43" t="e">
        <f t="shared" si="27"/>
        <v>#DIV/0!</v>
      </c>
      <c r="M262" s="43" t="e">
        <f t="shared" si="28"/>
        <v>#DIV/0!</v>
      </c>
      <c r="N262" s="43" t="e">
        <f t="shared" si="28"/>
        <v>#DIV/0!</v>
      </c>
      <c r="O262" s="90" t="e">
        <f t="shared" si="28"/>
        <v>#DIV/0!</v>
      </c>
    </row>
    <row r="263" spans="1:15">
      <c r="A263" s="53">
        <v>247</v>
      </c>
      <c r="B263" s="39">
        <v>40849</v>
      </c>
      <c r="C263" s="143"/>
      <c r="D263" s="144"/>
      <c r="E263" s="143"/>
      <c r="F263" s="145"/>
      <c r="G263" s="144">
        <f t="shared" si="22"/>
        <v>0</v>
      </c>
      <c r="H263" s="54" t="e">
        <f t="shared" si="23"/>
        <v>#DIV/0!</v>
      </c>
      <c r="I263" s="43" t="e">
        <f t="shared" si="24"/>
        <v>#DIV/0!</v>
      </c>
      <c r="J263" s="43" t="e">
        <f t="shared" si="25"/>
        <v>#DIV/0!</v>
      </c>
      <c r="K263" s="48" t="e">
        <f t="shared" si="26"/>
        <v>#DIV/0!</v>
      </c>
      <c r="L263" s="43" t="e">
        <f t="shared" si="27"/>
        <v>#DIV/0!</v>
      </c>
      <c r="M263" s="43" t="e">
        <f t="shared" si="28"/>
        <v>#DIV/0!</v>
      </c>
      <c r="N263" s="43" t="e">
        <f t="shared" si="28"/>
        <v>#DIV/0!</v>
      </c>
      <c r="O263" s="90" t="e">
        <f t="shared" si="28"/>
        <v>#DIV/0!</v>
      </c>
    </row>
    <row r="264" spans="1:15">
      <c r="A264" s="53">
        <v>248</v>
      </c>
      <c r="B264" s="39">
        <v>40818</v>
      </c>
      <c r="C264" s="143"/>
      <c r="D264" s="144"/>
      <c r="E264" s="143"/>
      <c r="F264" s="145"/>
      <c r="G264" s="144">
        <f t="shared" si="22"/>
        <v>0</v>
      </c>
      <c r="H264" s="54" t="e">
        <f t="shared" si="23"/>
        <v>#DIV/0!</v>
      </c>
      <c r="I264" s="43" t="e">
        <f t="shared" si="24"/>
        <v>#DIV/0!</v>
      </c>
      <c r="J264" s="43" t="e">
        <f t="shared" si="25"/>
        <v>#DIV/0!</v>
      </c>
      <c r="K264" s="48" t="e">
        <f t="shared" si="26"/>
        <v>#DIV/0!</v>
      </c>
      <c r="L264" s="43" t="e">
        <f t="shared" si="27"/>
        <v>#DIV/0!</v>
      </c>
      <c r="M264" s="43" t="e">
        <f t="shared" si="28"/>
        <v>#DIV/0!</v>
      </c>
      <c r="N264" s="43" t="e">
        <f t="shared" si="28"/>
        <v>#DIV/0!</v>
      </c>
      <c r="O264" s="90" t="e">
        <f t="shared" si="28"/>
        <v>#DIV/0!</v>
      </c>
    </row>
    <row r="265" spans="1:15">
      <c r="A265" s="53">
        <v>249</v>
      </c>
      <c r="B265" s="39">
        <v>40788</v>
      </c>
      <c r="C265" s="143"/>
      <c r="D265" s="144"/>
      <c r="E265" s="143"/>
      <c r="F265" s="145"/>
      <c r="G265" s="144">
        <f t="shared" si="22"/>
        <v>0</v>
      </c>
      <c r="H265" s="54" t="e">
        <f t="shared" si="23"/>
        <v>#DIV/0!</v>
      </c>
      <c r="I265" s="43" t="e">
        <f t="shared" si="24"/>
        <v>#DIV/0!</v>
      </c>
      <c r="J265" s="43" t="e">
        <f t="shared" si="25"/>
        <v>#DIV/0!</v>
      </c>
      <c r="K265" s="48" t="e">
        <f t="shared" si="26"/>
        <v>#DIV/0!</v>
      </c>
      <c r="L265" s="43" t="e">
        <f t="shared" si="27"/>
        <v>#DIV/0!</v>
      </c>
      <c r="M265" s="43" t="e">
        <f t="shared" si="28"/>
        <v>#DIV/0!</v>
      </c>
      <c r="N265" s="43" t="e">
        <f t="shared" si="28"/>
        <v>#DIV/0!</v>
      </c>
      <c r="O265" s="90" t="e">
        <f t="shared" si="28"/>
        <v>#DIV/0!</v>
      </c>
    </row>
    <row r="266" spans="1:15">
      <c r="A266" s="53">
        <v>250</v>
      </c>
      <c r="B266" s="39">
        <v>40757</v>
      </c>
      <c r="C266" s="143"/>
      <c r="D266" s="144"/>
      <c r="E266" s="143"/>
      <c r="F266" s="145"/>
      <c r="G266" s="144">
        <f t="shared" si="22"/>
        <v>0</v>
      </c>
      <c r="H266" s="54" t="e">
        <f t="shared" si="23"/>
        <v>#DIV/0!</v>
      </c>
      <c r="I266" s="43" t="e">
        <f t="shared" si="24"/>
        <v>#DIV/0!</v>
      </c>
      <c r="J266" s="43" t="e">
        <f t="shared" si="25"/>
        <v>#DIV/0!</v>
      </c>
      <c r="K266" s="48" t="e">
        <f t="shared" si="26"/>
        <v>#DIV/0!</v>
      </c>
      <c r="L266" s="43" t="e">
        <f t="shared" si="27"/>
        <v>#DIV/0!</v>
      </c>
      <c r="M266" s="43" t="e">
        <f t="shared" si="28"/>
        <v>#DIV/0!</v>
      </c>
      <c r="N266" s="43" t="e">
        <f t="shared" si="28"/>
        <v>#DIV/0!</v>
      </c>
      <c r="O266" s="90" t="e">
        <f t="shared" si="28"/>
        <v>#DIV/0!</v>
      </c>
    </row>
    <row r="267" spans="1:15">
      <c r="A267" s="53">
        <v>251</v>
      </c>
      <c r="B267" s="39">
        <v>40726</v>
      </c>
      <c r="C267" s="143"/>
      <c r="D267" s="144"/>
      <c r="E267" s="143"/>
      <c r="F267" s="145"/>
      <c r="G267" s="144">
        <f t="shared" si="22"/>
        <v>0</v>
      </c>
      <c r="H267" s="54" t="e">
        <f t="shared" si="23"/>
        <v>#DIV/0!</v>
      </c>
      <c r="I267" s="43" t="e">
        <f t="shared" si="24"/>
        <v>#DIV/0!</v>
      </c>
      <c r="J267" s="43" t="e">
        <f t="shared" si="25"/>
        <v>#DIV/0!</v>
      </c>
      <c r="K267" s="48" t="e">
        <f t="shared" si="26"/>
        <v>#DIV/0!</v>
      </c>
      <c r="L267" s="43" t="e">
        <f t="shared" si="27"/>
        <v>#DIV/0!</v>
      </c>
      <c r="M267" s="43" t="e">
        <f t="shared" si="28"/>
        <v>#DIV/0!</v>
      </c>
      <c r="N267" s="43" t="e">
        <f t="shared" si="28"/>
        <v>#DIV/0!</v>
      </c>
      <c r="O267" s="90" t="e">
        <f t="shared" si="28"/>
        <v>#DIV/0!</v>
      </c>
    </row>
    <row r="268" spans="1:15">
      <c r="A268" s="53">
        <v>252</v>
      </c>
      <c r="B268" s="39">
        <v>40635</v>
      </c>
      <c r="C268" s="143"/>
      <c r="D268" s="144"/>
      <c r="E268" s="143"/>
      <c r="F268" s="145"/>
      <c r="G268" s="144">
        <f t="shared" si="22"/>
        <v>0</v>
      </c>
      <c r="H268" s="54" t="e">
        <f t="shared" si="23"/>
        <v>#DIV/0!</v>
      </c>
      <c r="I268" s="43" t="e">
        <f t="shared" si="24"/>
        <v>#DIV/0!</v>
      </c>
      <c r="J268" s="43" t="e">
        <f t="shared" si="25"/>
        <v>#DIV/0!</v>
      </c>
      <c r="K268" s="48" t="e">
        <f t="shared" si="26"/>
        <v>#DIV/0!</v>
      </c>
      <c r="L268" s="43" t="e">
        <f t="shared" si="27"/>
        <v>#DIV/0!</v>
      </c>
      <c r="M268" s="43" t="e">
        <f t="shared" si="28"/>
        <v>#DIV/0!</v>
      </c>
      <c r="N268" s="43" t="e">
        <f t="shared" si="28"/>
        <v>#DIV/0!</v>
      </c>
      <c r="O268" s="90" t="e">
        <f t="shared" si="28"/>
        <v>#DIV/0!</v>
      </c>
    </row>
    <row r="269" spans="1:15">
      <c r="A269" s="53">
        <v>253</v>
      </c>
      <c r="B269" s="39">
        <v>40604</v>
      </c>
      <c r="C269" s="143"/>
      <c r="D269" s="144"/>
      <c r="E269" s="143"/>
      <c r="F269" s="145"/>
      <c r="G269" s="144">
        <f t="shared" si="22"/>
        <v>0</v>
      </c>
      <c r="H269" s="54" t="e">
        <f t="shared" si="23"/>
        <v>#DIV/0!</v>
      </c>
      <c r="I269" s="43" t="e">
        <f t="shared" si="24"/>
        <v>#DIV/0!</v>
      </c>
      <c r="J269" s="43" t="e">
        <f t="shared" si="25"/>
        <v>#DIV/0!</v>
      </c>
      <c r="K269" s="48" t="e">
        <f t="shared" si="26"/>
        <v>#DIV/0!</v>
      </c>
      <c r="L269" s="43" t="e">
        <f t="shared" si="27"/>
        <v>#DIV/0!</v>
      </c>
      <c r="M269" s="43" t="e">
        <f t="shared" si="28"/>
        <v>#DIV/0!</v>
      </c>
      <c r="N269" s="43" t="e">
        <f t="shared" si="28"/>
        <v>#DIV/0!</v>
      </c>
      <c r="O269" s="90" t="e">
        <f t="shared" si="28"/>
        <v>#DIV/0!</v>
      </c>
    </row>
    <row r="270" spans="1:15">
      <c r="A270" s="53">
        <v>254</v>
      </c>
      <c r="B270" s="39">
        <v>40576</v>
      </c>
      <c r="C270" s="143"/>
      <c r="D270" s="144"/>
      <c r="E270" s="143"/>
      <c r="F270" s="145"/>
      <c r="G270" s="144">
        <f t="shared" si="22"/>
        <v>0</v>
      </c>
      <c r="H270" s="54" t="e">
        <f t="shared" si="23"/>
        <v>#DIV/0!</v>
      </c>
      <c r="I270" s="43" t="e">
        <f t="shared" si="24"/>
        <v>#DIV/0!</v>
      </c>
      <c r="J270" s="43" t="e">
        <f t="shared" si="25"/>
        <v>#DIV/0!</v>
      </c>
      <c r="K270" s="48" t="e">
        <f t="shared" si="26"/>
        <v>#DIV/0!</v>
      </c>
      <c r="L270" s="43" t="e">
        <f t="shared" si="27"/>
        <v>#DIV/0!</v>
      </c>
      <c r="M270" s="43" t="e">
        <f t="shared" si="28"/>
        <v>#DIV/0!</v>
      </c>
      <c r="N270" s="43" t="e">
        <f t="shared" si="28"/>
        <v>#DIV/0!</v>
      </c>
      <c r="O270" s="90" t="e">
        <f t="shared" si="28"/>
        <v>#DIV/0!</v>
      </c>
    </row>
    <row r="271" spans="1:15">
      <c r="A271" s="53">
        <v>255</v>
      </c>
      <c r="B271" s="39">
        <v>40545</v>
      </c>
      <c r="C271" s="143"/>
      <c r="D271" s="144"/>
      <c r="E271" s="143"/>
      <c r="F271" s="145"/>
      <c r="G271" s="144">
        <f t="shared" si="22"/>
        <v>0</v>
      </c>
      <c r="H271" s="54" t="e">
        <f t="shared" si="23"/>
        <v>#DIV/0!</v>
      </c>
      <c r="I271" s="43" t="e">
        <f t="shared" si="24"/>
        <v>#DIV/0!</v>
      </c>
      <c r="J271" s="43" t="e">
        <f t="shared" si="25"/>
        <v>#DIV/0!</v>
      </c>
      <c r="K271" s="48" t="e">
        <f t="shared" si="26"/>
        <v>#DIV/0!</v>
      </c>
      <c r="L271" s="43" t="e">
        <f t="shared" si="27"/>
        <v>#DIV/0!</v>
      </c>
      <c r="M271" s="43" t="e">
        <f t="shared" si="28"/>
        <v>#DIV/0!</v>
      </c>
      <c r="N271" s="43" t="e">
        <f t="shared" si="28"/>
        <v>#DIV/0!</v>
      </c>
      <c r="O271" s="90" t="e">
        <f t="shared" si="28"/>
        <v>#DIV/0!</v>
      </c>
    </row>
    <row r="272" spans="1:15">
      <c r="A272" s="53">
        <v>256</v>
      </c>
      <c r="B272" s="39" t="s">
        <v>363</v>
      </c>
      <c r="C272" s="143"/>
      <c r="D272" s="144"/>
      <c r="E272" s="143"/>
      <c r="F272" s="145"/>
      <c r="G272" s="144">
        <f t="shared" si="22"/>
        <v>0</v>
      </c>
      <c r="H272" s="54" t="e">
        <f t="shared" si="23"/>
        <v>#DIV/0!</v>
      </c>
      <c r="I272" s="43" t="e">
        <f t="shared" si="24"/>
        <v>#DIV/0!</v>
      </c>
      <c r="J272" s="43" t="e">
        <f t="shared" si="25"/>
        <v>#DIV/0!</v>
      </c>
      <c r="K272" s="48" t="e">
        <f t="shared" si="26"/>
        <v>#DIV/0!</v>
      </c>
      <c r="L272" s="43" t="e">
        <f t="shared" si="27"/>
        <v>#DIV/0!</v>
      </c>
      <c r="M272" s="43" t="e">
        <f t="shared" si="28"/>
        <v>#DIV/0!</v>
      </c>
      <c r="N272" s="43" t="e">
        <f t="shared" si="28"/>
        <v>#DIV/0!</v>
      </c>
      <c r="O272" s="90" t="e">
        <f t="shared" si="28"/>
        <v>#DIV/0!</v>
      </c>
    </row>
    <row r="273" spans="1:15">
      <c r="A273" s="53">
        <v>257</v>
      </c>
      <c r="B273" s="39" t="s">
        <v>364</v>
      </c>
      <c r="C273" s="143"/>
      <c r="D273" s="144"/>
      <c r="E273" s="143"/>
      <c r="F273" s="145"/>
      <c r="G273" s="144">
        <f t="shared" si="22"/>
        <v>0</v>
      </c>
      <c r="H273" s="54" t="e">
        <f t="shared" si="23"/>
        <v>#DIV/0!</v>
      </c>
      <c r="I273" s="43" t="e">
        <f t="shared" si="24"/>
        <v>#DIV/0!</v>
      </c>
      <c r="J273" s="43" t="e">
        <f t="shared" si="25"/>
        <v>#DIV/0!</v>
      </c>
      <c r="K273" s="48" t="e">
        <f t="shared" si="26"/>
        <v>#DIV/0!</v>
      </c>
      <c r="L273" s="43" t="e">
        <f t="shared" si="27"/>
        <v>#DIV/0!</v>
      </c>
      <c r="M273" s="43" t="e">
        <f t="shared" si="28"/>
        <v>#DIV/0!</v>
      </c>
      <c r="N273" s="43" t="e">
        <f t="shared" si="28"/>
        <v>#DIV/0!</v>
      </c>
      <c r="O273" s="90" t="e">
        <f t="shared" si="28"/>
        <v>#DIV/0!</v>
      </c>
    </row>
    <row r="274" spans="1:15">
      <c r="A274" s="53">
        <v>258</v>
      </c>
      <c r="B274" s="39" t="s">
        <v>365</v>
      </c>
      <c r="C274" s="143"/>
      <c r="D274" s="144"/>
      <c r="E274" s="143"/>
      <c r="F274" s="145"/>
      <c r="G274" s="144">
        <f t="shared" ref="G274:G337" si="29">SUM(C274:F274)</f>
        <v>0</v>
      </c>
      <c r="H274" s="54" t="e">
        <f t="shared" ref="H274:H296" si="30">ROUND(G274/G284,6)</f>
        <v>#DIV/0!</v>
      </c>
      <c r="I274" s="43" t="e">
        <f t="shared" ref="I274:I295" si="31">ROUND(G274/G294,6)</f>
        <v>#DIV/0!</v>
      </c>
      <c r="J274" s="43" t="e">
        <f t="shared" ref="J274:J295" si="32">ROUND(G274/G314,6)</f>
        <v>#DIV/0!</v>
      </c>
      <c r="K274" s="48" t="e">
        <f t="shared" ref="K274:K295" si="33">ROUND(G274/G334,6)</f>
        <v>#DIV/0!</v>
      </c>
      <c r="L274" s="43" t="e">
        <f t="shared" ref="L274:L295" si="34">ROUND(LN(H274),6)</f>
        <v>#DIV/0!</v>
      </c>
      <c r="M274" s="43" t="e">
        <f t="shared" ref="M274:O295" si="35">ROUND(LN(I274),6)</f>
        <v>#DIV/0!</v>
      </c>
      <c r="N274" s="43" t="e">
        <f t="shared" si="35"/>
        <v>#DIV/0!</v>
      </c>
      <c r="O274" s="90" t="e">
        <f t="shared" si="35"/>
        <v>#DIV/0!</v>
      </c>
    </row>
    <row r="275" spans="1:15">
      <c r="A275" s="53">
        <v>259</v>
      </c>
      <c r="B275" s="39" t="s">
        <v>366</v>
      </c>
      <c r="C275" s="143"/>
      <c r="D275" s="144"/>
      <c r="E275" s="143"/>
      <c r="F275" s="145"/>
      <c r="G275" s="144">
        <f t="shared" si="29"/>
        <v>0</v>
      </c>
      <c r="H275" s="54" t="e">
        <f t="shared" si="30"/>
        <v>#DIV/0!</v>
      </c>
      <c r="I275" s="43" t="e">
        <f t="shared" si="31"/>
        <v>#DIV/0!</v>
      </c>
      <c r="J275" s="43" t="e">
        <f t="shared" si="32"/>
        <v>#DIV/0!</v>
      </c>
      <c r="K275" s="48" t="e">
        <f t="shared" si="33"/>
        <v>#DIV/0!</v>
      </c>
      <c r="L275" s="43" t="e">
        <f t="shared" si="34"/>
        <v>#DIV/0!</v>
      </c>
      <c r="M275" s="43" t="e">
        <f t="shared" si="35"/>
        <v>#DIV/0!</v>
      </c>
      <c r="N275" s="43" t="e">
        <f t="shared" si="35"/>
        <v>#DIV/0!</v>
      </c>
      <c r="O275" s="90" t="e">
        <f t="shared" si="35"/>
        <v>#DIV/0!</v>
      </c>
    </row>
    <row r="276" spans="1:15">
      <c r="A276" s="53">
        <v>260</v>
      </c>
      <c r="B276" s="39" t="s">
        <v>367</v>
      </c>
      <c r="C276" s="143"/>
      <c r="D276" s="144"/>
      <c r="E276" s="143"/>
      <c r="F276" s="145"/>
      <c r="G276" s="144">
        <f t="shared" si="29"/>
        <v>0</v>
      </c>
      <c r="H276" s="54" t="e">
        <f t="shared" si="30"/>
        <v>#DIV/0!</v>
      </c>
      <c r="I276" s="43" t="e">
        <f t="shared" si="31"/>
        <v>#DIV/0!</v>
      </c>
      <c r="J276" s="43" t="e">
        <f t="shared" si="32"/>
        <v>#DIV/0!</v>
      </c>
      <c r="K276" s="48" t="e">
        <f t="shared" si="33"/>
        <v>#DIV/0!</v>
      </c>
      <c r="L276" s="43" t="e">
        <f t="shared" si="34"/>
        <v>#DIV/0!</v>
      </c>
      <c r="M276" s="43" t="e">
        <f t="shared" si="35"/>
        <v>#DIV/0!</v>
      </c>
      <c r="N276" s="43" t="e">
        <f t="shared" si="35"/>
        <v>#DIV/0!</v>
      </c>
      <c r="O276" s="90" t="e">
        <f t="shared" si="35"/>
        <v>#DIV/0!</v>
      </c>
    </row>
    <row r="277" spans="1:15">
      <c r="A277" s="53">
        <v>261</v>
      </c>
      <c r="B277" s="39" t="s">
        <v>368</v>
      </c>
      <c r="C277" s="143"/>
      <c r="D277" s="144"/>
      <c r="E277" s="143"/>
      <c r="F277" s="145"/>
      <c r="G277" s="144">
        <f t="shared" si="29"/>
        <v>0</v>
      </c>
      <c r="H277" s="54" t="e">
        <f t="shared" si="30"/>
        <v>#DIV/0!</v>
      </c>
      <c r="I277" s="43" t="e">
        <f t="shared" si="31"/>
        <v>#DIV/0!</v>
      </c>
      <c r="J277" s="43" t="e">
        <f t="shared" si="32"/>
        <v>#DIV/0!</v>
      </c>
      <c r="K277" s="48" t="e">
        <f t="shared" si="33"/>
        <v>#DIV/0!</v>
      </c>
      <c r="L277" s="43" t="e">
        <f t="shared" si="34"/>
        <v>#DIV/0!</v>
      </c>
      <c r="M277" s="43" t="e">
        <f t="shared" si="35"/>
        <v>#DIV/0!</v>
      </c>
      <c r="N277" s="43" t="e">
        <f t="shared" si="35"/>
        <v>#DIV/0!</v>
      </c>
      <c r="O277" s="90" t="e">
        <f t="shared" si="35"/>
        <v>#DIV/0!</v>
      </c>
    </row>
    <row r="278" spans="1:15">
      <c r="A278" s="53">
        <v>262</v>
      </c>
      <c r="B278" s="39" t="s">
        <v>369</v>
      </c>
      <c r="C278" s="143"/>
      <c r="D278" s="144"/>
      <c r="E278" s="143"/>
      <c r="F278" s="145"/>
      <c r="G278" s="144">
        <f t="shared" si="29"/>
        <v>0</v>
      </c>
      <c r="H278" s="54" t="e">
        <f t="shared" si="30"/>
        <v>#DIV/0!</v>
      </c>
      <c r="I278" s="43" t="e">
        <f t="shared" si="31"/>
        <v>#DIV/0!</v>
      </c>
      <c r="J278" s="43" t="e">
        <f t="shared" si="32"/>
        <v>#DIV/0!</v>
      </c>
      <c r="K278" s="48" t="e">
        <f t="shared" si="33"/>
        <v>#DIV/0!</v>
      </c>
      <c r="L278" s="43" t="e">
        <f t="shared" si="34"/>
        <v>#DIV/0!</v>
      </c>
      <c r="M278" s="43" t="e">
        <f t="shared" si="35"/>
        <v>#DIV/0!</v>
      </c>
      <c r="N278" s="43" t="e">
        <f t="shared" si="35"/>
        <v>#DIV/0!</v>
      </c>
      <c r="O278" s="90" t="e">
        <f t="shared" si="35"/>
        <v>#DIV/0!</v>
      </c>
    </row>
    <row r="279" spans="1:15">
      <c r="A279" s="53">
        <v>263</v>
      </c>
      <c r="B279" s="39" t="s">
        <v>370</v>
      </c>
      <c r="C279" s="143"/>
      <c r="D279" s="144"/>
      <c r="E279" s="143"/>
      <c r="F279" s="145"/>
      <c r="G279" s="144">
        <f t="shared" si="29"/>
        <v>0</v>
      </c>
      <c r="H279" s="54" t="e">
        <f t="shared" si="30"/>
        <v>#DIV/0!</v>
      </c>
      <c r="I279" s="43" t="e">
        <f t="shared" si="31"/>
        <v>#DIV/0!</v>
      </c>
      <c r="J279" s="43" t="e">
        <f t="shared" si="32"/>
        <v>#DIV/0!</v>
      </c>
      <c r="K279" s="48" t="e">
        <f t="shared" si="33"/>
        <v>#DIV/0!</v>
      </c>
      <c r="L279" s="43" t="e">
        <f t="shared" si="34"/>
        <v>#DIV/0!</v>
      </c>
      <c r="M279" s="43" t="e">
        <f t="shared" si="35"/>
        <v>#DIV/0!</v>
      </c>
      <c r="N279" s="43" t="e">
        <f t="shared" si="35"/>
        <v>#DIV/0!</v>
      </c>
      <c r="O279" s="90" t="e">
        <f t="shared" si="35"/>
        <v>#DIV/0!</v>
      </c>
    </row>
    <row r="280" spans="1:15">
      <c r="A280" s="53">
        <v>264</v>
      </c>
      <c r="B280" s="39" t="s">
        <v>371</v>
      </c>
      <c r="C280" s="143"/>
      <c r="D280" s="144"/>
      <c r="E280" s="143"/>
      <c r="F280" s="145"/>
      <c r="G280" s="144">
        <f t="shared" si="29"/>
        <v>0</v>
      </c>
      <c r="H280" s="54" t="e">
        <f t="shared" si="30"/>
        <v>#DIV/0!</v>
      </c>
      <c r="I280" s="43" t="e">
        <f t="shared" si="31"/>
        <v>#DIV/0!</v>
      </c>
      <c r="J280" s="43" t="e">
        <f t="shared" si="32"/>
        <v>#DIV/0!</v>
      </c>
      <c r="K280" s="48" t="e">
        <f t="shared" si="33"/>
        <v>#DIV/0!</v>
      </c>
      <c r="L280" s="43" t="e">
        <f t="shared" si="34"/>
        <v>#DIV/0!</v>
      </c>
      <c r="M280" s="43" t="e">
        <f t="shared" si="35"/>
        <v>#DIV/0!</v>
      </c>
      <c r="N280" s="43" t="e">
        <f t="shared" si="35"/>
        <v>#DIV/0!</v>
      </c>
      <c r="O280" s="90" t="e">
        <f t="shared" si="35"/>
        <v>#DIV/0!</v>
      </c>
    </row>
    <row r="281" spans="1:15">
      <c r="A281" s="53">
        <v>265</v>
      </c>
      <c r="B281" s="39" t="s">
        <v>372</v>
      </c>
      <c r="C281" s="143"/>
      <c r="D281" s="144"/>
      <c r="E281" s="143"/>
      <c r="F281" s="145"/>
      <c r="G281" s="144">
        <f t="shared" si="29"/>
        <v>0</v>
      </c>
      <c r="H281" s="54" t="e">
        <f t="shared" si="30"/>
        <v>#DIV/0!</v>
      </c>
      <c r="I281" s="43" t="e">
        <f t="shared" si="31"/>
        <v>#DIV/0!</v>
      </c>
      <c r="J281" s="43" t="e">
        <f t="shared" si="32"/>
        <v>#DIV/0!</v>
      </c>
      <c r="K281" s="48" t="e">
        <f t="shared" si="33"/>
        <v>#DIV/0!</v>
      </c>
      <c r="L281" s="43" t="e">
        <f t="shared" si="34"/>
        <v>#DIV/0!</v>
      </c>
      <c r="M281" s="43" t="e">
        <f t="shared" si="35"/>
        <v>#DIV/0!</v>
      </c>
      <c r="N281" s="43" t="e">
        <f t="shared" si="35"/>
        <v>#DIV/0!</v>
      </c>
      <c r="O281" s="90" t="e">
        <f t="shared" si="35"/>
        <v>#DIV/0!</v>
      </c>
    </row>
    <row r="282" spans="1:15">
      <c r="A282" s="53">
        <v>266</v>
      </c>
      <c r="B282" s="39" t="s">
        <v>373</v>
      </c>
      <c r="C282" s="143"/>
      <c r="D282" s="144"/>
      <c r="E282" s="143"/>
      <c r="F282" s="145"/>
      <c r="G282" s="144">
        <f t="shared" si="29"/>
        <v>0</v>
      </c>
      <c r="H282" s="54" t="e">
        <f t="shared" si="30"/>
        <v>#DIV/0!</v>
      </c>
      <c r="I282" s="43" t="e">
        <f t="shared" si="31"/>
        <v>#DIV/0!</v>
      </c>
      <c r="J282" s="43" t="e">
        <f t="shared" si="32"/>
        <v>#DIV/0!</v>
      </c>
      <c r="K282" s="48" t="e">
        <f t="shared" si="33"/>
        <v>#DIV/0!</v>
      </c>
      <c r="L282" s="43" t="e">
        <f t="shared" si="34"/>
        <v>#DIV/0!</v>
      </c>
      <c r="M282" s="43" t="e">
        <f t="shared" si="35"/>
        <v>#DIV/0!</v>
      </c>
      <c r="N282" s="43" t="e">
        <f t="shared" si="35"/>
        <v>#DIV/0!</v>
      </c>
      <c r="O282" s="90" t="e">
        <f t="shared" si="35"/>
        <v>#DIV/0!</v>
      </c>
    </row>
    <row r="283" spans="1:15">
      <c r="A283" s="53">
        <v>267</v>
      </c>
      <c r="B283" s="39">
        <v>40878</v>
      </c>
      <c r="C283" s="143"/>
      <c r="D283" s="144"/>
      <c r="E283" s="143"/>
      <c r="F283" s="145"/>
      <c r="G283" s="144">
        <f t="shared" si="29"/>
        <v>0</v>
      </c>
      <c r="H283" s="54" t="e">
        <f t="shared" si="30"/>
        <v>#DIV/0!</v>
      </c>
      <c r="I283" s="43" t="e">
        <f t="shared" si="31"/>
        <v>#DIV/0!</v>
      </c>
      <c r="J283" s="43" t="e">
        <f t="shared" si="32"/>
        <v>#DIV/0!</v>
      </c>
      <c r="K283" s="48" t="e">
        <f t="shared" si="33"/>
        <v>#DIV/0!</v>
      </c>
      <c r="L283" s="43" t="e">
        <f t="shared" si="34"/>
        <v>#DIV/0!</v>
      </c>
      <c r="M283" s="43" t="e">
        <f t="shared" si="35"/>
        <v>#DIV/0!</v>
      </c>
      <c r="N283" s="43" t="e">
        <f t="shared" si="35"/>
        <v>#DIV/0!</v>
      </c>
      <c r="O283" s="90" t="e">
        <f t="shared" si="35"/>
        <v>#DIV/0!</v>
      </c>
    </row>
    <row r="284" spans="1:15">
      <c r="A284" s="53">
        <v>268</v>
      </c>
      <c r="B284" s="39">
        <v>40848</v>
      </c>
      <c r="C284" s="143"/>
      <c r="D284" s="144"/>
      <c r="E284" s="143"/>
      <c r="F284" s="145"/>
      <c r="G284" s="144">
        <f t="shared" si="29"/>
        <v>0</v>
      </c>
      <c r="H284" s="54" t="e">
        <f t="shared" si="30"/>
        <v>#DIV/0!</v>
      </c>
      <c r="I284" s="43" t="e">
        <f t="shared" si="31"/>
        <v>#DIV/0!</v>
      </c>
      <c r="J284" s="43" t="e">
        <f t="shared" si="32"/>
        <v>#DIV/0!</v>
      </c>
      <c r="K284" s="48" t="e">
        <f t="shared" si="33"/>
        <v>#DIV/0!</v>
      </c>
      <c r="L284" s="43" t="e">
        <f t="shared" si="34"/>
        <v>#DIV/0!</v>
      </c>
      <c r="M284" s="43" t="e">
        <f t="shared" si="35"/>
        <v>#DIV/0!</v>
      </c>
      <c r="N284" s="43" t="e">
        <f t="shared" si="35"/>
        <v>#DIV/0!</v>
      </c>
      <c r="O284" s="90" t="e">
        <f t="shared" si="35"/>
        <v>#DIV/0!</v>
      </c>
    </row>
    <row r="285" spans="1:15">
      <c r="A285" s="53">
        <v>269</v>
      </c>
      <c r="B285" s="39">
        <v>40725</v>
      </c>
      <c r="C285" s="143"/>
      <c r="D285" s="144"/>
      <c r="E285" s="143"/>
      <c r="F285" s="145"/>
      <c r="G285" s="144">
        <f t="shared" si="29"/>
        <v>0</v>
      </c>
      <c r="H285" s="54" t="e">
        <f t="shared" si="30"/>
        <v>#DIV/0!</v>
      </c>
      <c r="I285" s="43" t="e">
        <f t="shared" si="31"/>
        <v>#DIV/0!</v>
      </c>
      <c r="J285" s="43" t="e">
        <f t="shared" si="32"/>
        <v>#DIV/0!</v>
      </c>
      <c r="K285" s="48" t="e">
        <f t="shared" si="33"/>
        <v>#DIV/0!</v>
      </c>
      <c r="L285" s="43" t="e">
        <f t="shared" si="34"/>
        <v>#DIV/0!</v>
      </c>
      <c r="M285" s="43" t="e">
        <f t="shared" si="35"/>
        <v>#DIV/0!</v>
      </c>
      <c r="N285" s="43" t="e">
        <f t="shared" si="35"/>
        <v>#DIV/0!</v>
      </c>
      <c r="O285" s="90" t="e">
        <f t="shared" si="35"/>
        <v>#DIV/0!</v>
      </c>
    </row>
    <row r="286" spans="1:15">
      <c r="A286" s="53">
        <v>270</v>
      </c>
      <c r="B286" s="39">
        <v>40695</v>
      </c>
      <c r="C286" s="143"/>
      <c r="D286" s="144"/>
      <c r="E286" s="143"/>
      <c r="F286" s="145"/>
      <c r="G286" s="144">
        <f t="shared" si="29"/>
        <v>0</v>
      </c>
      <c r="H286" s="54" t="e">
        <f t="shared" si="30"/>
        <v>#DIV/0!</v>
      </c>
      <c r="I286" s="43" t="e">
        <f t="shared" si="31"/>
        <v>#DIV/0!</v>
      </c>
      <c r="J286" s="43" t="e">
        <f t="shared" si="32"/>
        <v>#DIV/0!</v>
      </c>
      <c r="K286" s="48" t="e">
        <f t="shared" si="33"/>
        <v>#DIV/0!</v>
      </c>
      <c r="L286" s="43" t="e">
        <f t="shared" si="34"/>
        <v>#DIV/0!</v>
      </c>
      <c r="M286" s="43" t="e">
        <f t="shared" si="35"/>
        <v>#DIV/0!</v>
      </c>
      <c r="N286" s="43" t="e">
        <f t="shared" si="35"/>
        <v>#DIV/0!</v>
      </c>
      <c r="O286" s="90" t="e">
        <f t="shared" si="35"/>
        <v>#DIV/0!</v>
      </c>
    </row>
    <row r="287" spans="1:15">
      <c r="A287" s="53">
        <v>271</v>
      </c>
      <c r="B287" s="39">
        <v>40664</v>
      </c>
      <c r="C287" s="143"/>
      <c r="D287" s="144"/>
      <c r="E287" s="143"/>
      <c r="F287" s="145"/>
      <c r="G287" s="144">
        <f t="shared" si="29"/>
        <v>0</v>
      </c>
      <c r="H287" s="54" t="e">
        <f t="shared" si="30"/>
        <v>#DIV/0!</v>
      </c>
      <c r="I287" s="43" t="e">
        <f t="shared" si="31"/>
        <v>#DIV/0!</v>
      </c>
      <c r="J287" s="43" t="e">
        <f t="shared" si="32"/>
        <v>#DIV/0!</v>
      </c>
      <c r="K287" s="48" t="e">
        <f t="shared" si="33"/>
        <v>#DIV/0!</v>
      </c>
      <c r="L287" s="43" t="e">
        <f t="shared" si="34"/>
        <v>#DIV/0!</v>
      </c>
      <c r="M287" s="43" t="e">
        <f t="shared" si="35"/>
        <v>#DIV/0!</v>
      </c>
      <c r="N287" s="43" t="e">
        <f t="shared" si="35"/>
        <v>#DIV/0!</v>
      </c>
      <c r="O287" s="90" t="e">
        <f t="shared" si="35"/>
        <v>#DIV/0!</v>
      </c>
    </row>
    <row r="288" spans="1:15">
      <c r="A288" s="53">
        <v>272</v>
      </c>
      <c r="B288" s="39">
        <v>40634</v>
      </c>
      <c r="C288" s="143"/>
      <c r="D288" s="144"/>
      <c r="E288" s="143"/>
      <c r="F288" s="145"/>
      <c r="G288" s="144">
        <f t="shared" si="29"/>
        <v>0</v>
      </c>
      <c r="H288" s="54" t="e">
        <f t="shared" si="30"/>
        <v>#DIV/0!</v>
      </c>
      <c r="I288" s="43" t="e">
        <f t="shared" si="31"/>
        <v>#DIV/0!</v>
      </c>
      <c r="J288" s="43" t="e">
        <f t="shared" si="32"/>
        <v>#DIV/0!</v>
      </c>
      <c r="K288" s="48" t="e">
        <f t="shared" si="33"/>
        <v>#DIV/0!</v>
      </c>
      <c r="L288" s="43" t="e">
        <f t="shared" si="34"/>
        <v>#DIV/0!</v>
      </c>
      <c r="M288" s="43" t="e">
        <f t="shared" si="35"/>
        <v>#DIV/0!</v>
      </c>
      <c r="N288" s="43" t="e">
        <f t="shared" si="35"/>
        <v>#DIV/0!</v>
      </c>
      <c r="O288" s="90" t="e">
        <f t="shared" si="35"/>
        <v>#DIV/0!</v>
      </c>
    </row>
    <row r="289" spans="1:15">
      <c r="A289" s="53">
        <v>273</v>
      </c>
      <c r="B289" s="39">
        <v>40603</v>
      </c>
      <c r="C289" s="143"/>
      <c r="D289" s="144"/>
      <c r="E289" s="143"/>
      <c r="F289" s="145"/>
      <c r="G289" s="144">
        <f t="shared" si="29"/>
        <v>0</v>
      </c>
      <c r="H289" s="54" t="e">
        <f t="shared" si="30"/>
        <v>#DIV/0!</v>
      </c>
      <c r="I289" s="43" t="e">
        <f t="shared" si="31"/>
        <v>#DIV/0!</v>
      </c>
      <c r="J289" s="43" t="e">
        <f t="shared" si="32"/>
        <v>#DIV/0!</v>
      </c>
      <c r="K289" s="48" t="e">
        <f t="shared" si="33"/>
        <v>#DIV/0!</v>
      </c>
      <c r="L289" s="43" t="e">
        <f t="shared" si="34"/>
        <v>#DIV/0!</v>
      </c>
      <c r="M289" s="43" t="e">
        <f t="shared" si="35"/>
        <v>#DIV/0!</v>
      </c>
      <c r="N289" s="43" t="e">
        <f t="shared" si="35"/>
        <v>#DIV/0!</v>
      </c>
      <c r="O289" s="90" t="e">
        <f t="shared" si="35"/>
        <v>#DIV/0!</v>
      </c>
    </row>
    <row r="290" spans="1:15">
      <c r="A290" s="53">
        <v>274</v>
      </c>
      <c r="B290" s="39" t="s">
        <v>374</v>
      </c>
      <c r="C290" s="143"/>
      <c r="D290" s="144"/>
      <c r="E290" s="143"/>
      <c r="F290" s="145"/>
      <c r="G290" s="144">
        <f t="shared" si="29"/>
        <v>0</v>
      </c>
      <c r="H290" s="54" t="e">
        <f t="shared" si="30"/>
        <v>#DIV/0!</v>
      </c>
      <c r="I290" s="43" t="e">
        <f t="shared" si="31"/>
        <v>#DIV/0!</v>
      </c>
      <c r="J290" s="43" t="e">
        <f t="shared" si="32"/>
        <v>#DIV/0!</v>
      </c>
      <c r="K290" s="48" t="e">
        <f t="shared" si="33"/>
        <v>#DIV/0!</v>
      </c>
      <c r="L290" s="43" t="e">
        <f t="shared" si="34"/>
        <v>#DIV/0!</v>
      </c>
      <c r="M290" s="43" t="e">
        <f t="shared" si="35"/>
        <v>#DIV/0!</v>
      </c>
      <c r="N290" s="43" t="e">
        <f t="shared" si="35"/>
        <v>#DIV/0!</v>
      </c>
      <c r="O290" s="90" t="e">
        <f t="shared" si="35"/>
        <v>#DIV/0!</v>
      </c>
    </row>
    <row r="291" spans="1:15">
      <c r="A291" s="53">
        <v>275</v>
      </c>
      <c r="B291" s="39" t="s">
        <v>375</v>
      </c>
      <c r="C291" s="143"/>
      <c r="D291" s="144"/>
      <c r="E291" s="145"/>
      <c r="F291" s="145"/>
      <c r="G291" s="144">
        <f t="shared" si="29"/>
        <v>0</v>
      </c>
      <c r="H291" s="54" t="e">
        <f t="shared" si="30"/>
        <v>#DIV/0!</v>
      </c>
      <c r="I291" s="43" t="e">
        <f t="shared" si="31"/>
        <v>#DIV/0!</v>
      </c>
      <c r="J291" s="43" t="e">
        <f t="shared" si="32"/>
        <v>#DIV/0!</v>
      </c>
      <c r="K291" s="48" t="e">
        <f t="shared" si="33"/>
        <v>#DIV/0!</v>
      </c>
      <c r="L291" s="43" t="e">
        <f t="shared" si="34"/>
        <v>#DIV/0!</v>
      </c>
      <c r="M291" s="43" t="e">
        <f t="shared" si="35"/>
        <v>#DIV/0!</v>
      </c>
      <c r="N291" s="43" t="e">
        <f t="shared" si="35"/>
        <v>#DIV/0!</v>
      </c>
      <c r="O291" s="90" t="e">
        <f t="shared" si="35"/>
        <v>#DIV/0!</v>
      </c>
    </row>
    <row r="292" spans="1:15">
      <c r="A292" s="53">
        <v>276</v>
      </c>
      <c r="B292" s="39" t="s">
        <v>376</v>
      </c>
      <c r="C292" s="143"/>
      <c r="D292" s="144"/>
      <c r="E292" s="145"/>
      <c r="F292" s="145"/>
      <c r="G292" s="144">
        <f t="shared" si="29"/>
        <v>0</v>
      </c>
      <c r="H292" s="54" t="e">
        <f t="shared" si="30"/>
        <v>#DIV/0!</v>
      </c>
      <c r="I292" s="43" t="e">
        <f t="shared" si="31"/>
        <v>#DIV/0!</v>
      </c>
      <c r="J292" s="43" t="e">
        <f t="shared" si="32"/>
        <v>#DIV/0!</v>
      </c>
      <c r="K292" s="48" t="e">
        <f t="shared" si="33"/>
        <v>#DIV/0!</v>
      </c>
      <c r="L292" s="43" t="e">
        <f t="shared" si="34"/>
        <v>#DIV/0!</v>
      </c>
      <c r="M292" s="43" t="e">
        <f t="shared" si="35"/>
        <v>#DIV/0!</v>
      </c>
      <c r="N292" s="43" t="e">
        <f t="shared" si="35"/>
        <v>#DIV/0!</v>
      </c>
      <c r="O292" s="90" t="e">
        <f t="shared" si="35"/>
        <v>#DIV/0!</v>
      </c>
    </row>
    <row r="293" spans="1:15">
      <c r="A293" s="53">
        <v>277</v>
      </c>
      <c r="B293" s="39" t="s">
        <v>377</v>
      </c>
      <c r="C293" s="143"/>
      <c r="D293" s="144"/>
      <c r="E293" s="145"/>
      <c r="F293" s="145"/>
      <c r="G293" s="144">
        <f t="shared" si="29"/>
        <v>0</v>
      </c>
      <c r="H293" s="54" t="e">
        <f t="shared" si="30"/>
        <v>#DIV/0!</v>
      </c>
      <c r="I293" s="43" t="e">
        <f t="shared" si="31"/>
        <v>#DIV/0!</v>
      </c>
      <c r="J293" s="43" t="e">
        <f t="shared" si="32"/>
        <v>#DIV/0!</v>
      </c>
      <c r="K293" s="48" t="e">
        <f t="shared" si="33"/>
        <v>#DIV/0!</v>
      </c>
      <c r="L293" s="43" t="e">
        <f t="shared" si="34"/>
        <v>#DIV/0!</v>
      </c>
      <c r="M293" s="43" t="e">
        <f t="shared" si="35"/>
        <v>#DIV/0!</v>
      </c>
      <c r="N293" s="43" t="e">
        <f t="shared" si="35"/>
        <v>#DIV/0!</v>
      </c>
      <c r="O293" s="90" t="e">
        <f t="shared" si="35"/>
        <v>#DIV/0!</v>
      </c>
    </row>
    <row r="294" spans="1:15">
      <c r="A294" s="53">
        <v>278</v>
      </c>
      <c r="B294" s="39" t="s">
        <v>378</v>
      </c>
      <c r="C294" s="143"/>
      <c r="D294" s="144"/>
      <c r="E294" s="145"/>
      <c r="F294" s="145"/>
      <c r="G294" s="144">
        <f t="shared" si="29"/>
        <v>0</v>
      </c>
      <c r="H294" s="54" t="e">
        <f t="shared" si="30"/>
        <v>#DIV/0!</v>
      </c>
      <c r="I294" s="43" t="e">
        <f t="shared" si="31"/>
        <v>#DIV/0!</v>
      </c>
      <c r="J294" s="43" t="e">
        <f t="shared" si="32"/>
        <v>#DIV/0!</v>
      </c>
      <c r="K294" s="48" t="e">
        <f t="shared" si="33"/>
        <v>#DIV/0!</v>
      </c>
      <c r="L294" s="43" t="e">
        <f t="shared" si="34"/>
        <v>#DIV/0!</v>
      </c>
      <c r="M294" s="43" t="e">
        <f t="shared" si="35"/>
        <v>#DIV/0!</v>
      </c>
      <c r="N294" s="43" t="e">
        <f t="shared" si="35"/>
        <v>#DIV/0!</v>
      </c>
      <c r="O294" s="90" t="e">
        <f t="shared" si="35"/>
        <v>#DIV/0!</v>
      </c>
    </row>
    <row r="295" spans="1:15" s="57" customFormat="1">
      <c r="A295" s="53">
        <v>279</v>
      </c>
      <c r="B295" s="56" t="s">
        <v>379</v>
      </c>
      <c r="C295" s="146"/>
      <c r="D295" s="147"/>
      <c r="E295" s="148"/>
      <c r="F295" s="148"/>
      <c r="G295" s="144">
        <f t="shared" si="29"/>
        <v>0</v>
      </c>
      <c r="H295" s="54" t="e">
        <f t="shared" si="30"/>
        <v>#DIV/0!</v>
      </c>
      <c r="I295" s="54" t="e">
        <f t="shared" si="31"/>
        <v>#DIV/0!</v>
      </c>
      <c r="J295" s="54" t="e">
        <f t="shared" si="32"/>
        <v>#DIV/0!</v>
      </c>
      <c r="K295" s="55" t="e">
        <f t="shared" si="33"/>
        <v>#DIV/0!</v>
      </c>
      <c r="L295" s="54" t="e">
        <f t="shared" si="34"/>
        <v>#DIV/0!</v>
      </c>
      <c r="M295" s="54" t="e">
        <f t="shared" si="35"/>
        <v>#DIV/0!</v>
      </c>
      <c r="N295" s="54" t="e">
        <f t="shared" si="35"/>
        <v>#DIV/0!</v>
      </c>
      <c r="O295" s="90" t="e">
        <f t="shared" si="35"/>
        <v>#DIV/0!</v>
      </c>
    </row>
    <row r="296" spans="1:15" s="86" customFormat="1">
      <c r="A296" s="82">
        <v>280</v>
      </c>
      <c r="B296" s="83" t="s">
        <v>380</v>
      </c>
      <c r="C296" s="149"/>
      <c r="D296" s="150"/>
      <c r="E296" s="151"/>
      <c r="F296" s="151"/>
      <c r="G296" s="150">
        <f t="shared" si="29"/>
        <v>0</v>
      </c>
      <c r="H296" s="84" t="e">
        <f t="shared" si="30"/>
        <v>#DIV/0!</v>
      </c>
      <c r="I296" s="84" t="e">
        <f>ROUND(G296/G316,6)</f>
        <v>#DIV/0!</v>
      </c>
      <c r="J296" s="84" t="e">
        <f>ROUND(G296/G336,6)</f>
        <v>#DIV/0!</v>
      </c>
      <c r="K296" s="85" t="e">
        <f>ROUND(G296/G356,6)</f>
        <v>#DIV/0!</v>
      </c>
      <c r="L296" s="84" t="e">
        <f>ROUND(LN(H296),6)</f>
        <v>#DIV/0!</v>
      </c>
      <c r="M296" s="84" t="e">
        <f>ROUND(LN(I296),6)</f>
        <v>#DIV/0!</v>
      </c>
      <c r="N296" s="84" t="e">
        <f>ROUND(LN(J296),6)</f>
        <v>#DIV/0!</v>
      </c>
      <c r="O296" s="91" t="e">
        <f>ROUND(LN(K296),6)</f>
        <v>#DIV/0!</v>
      </c>
    </row>
    <row r="297" spans="1:15">
      <c r="A297" s="53">
        <v>281</v>
      </c>
      <c r="B297" s="39" t="s">
        <v>381</v>
      </c>
      <c r="C297" s="143"/>
      <c r="D297" s="144"/>
      <c r="E297" s="145"/>
      <c r="F297" s="145"/>
      <c r="G297" s="144">
        <f t="shared" si="29"/>
        <v>0</v>
      </c>
      <c r="H297" s="14"/>
      <c r="I297" s="14"/>
      <c r="J297" s="14"/>
      <c r="K297" s="49"/>
      <c r="L297" s="14"/>
      <c r="M297" s="14"/>
      <c r="N297" s="14"/>
      <c r="O297" s="92"/>
    </row>
    <row r="298" spans="1:15">
      <c r="A298" s="53">
        <v>282</v>
      </c>
      <c r="B298" s="39" t="s">
        <v>382</v>
      </c>
      <c r="C298" s="143"/>
      <c r="D298" s="144"/>
      <c r="E298" s="145"/>
      <c r="F298" s="145"/>
      <c r="G298" s="144">
        <f t="shared" si="29"/>
        <v>0</v>
      </c>
      <c r="H298" s="14"/>
      <c r="I298" s="14"/>
      <c r="J298" s="14"/>
      <c r="K298" s="49"/>
      <c r="L298" s="14"/>
      <c r="M298" s="14"/>
      <c r="N298" s="14"/>
      <c r="O298" s="92"/>
    </row>
    <row r="299" spans="1:15">
      <c r="A299" s="53">
        <v>283</v>
      </c>
      <c r="B299" s="39" t="s">
        <v>383</v>
      </c>
      <c r="C299" s="143"/>
      <c r="D299" s="144"/>
      <c r="E299" s="145"/>
      <c r="F299" s="145"/>
      <c r="G299" s="144">
        <f t="shared" si="29"/>
        <v>0</v>
      </c>
      <c r="H299" s="14"/>
      <c r="I299" s="14"/>
      <c r="J299" s="14"/>
      <c r="K299" s="49"/>
      <c r="L299" s="14"/>
      <c r="M299" s="14"/>
      <c r="N299" s="14"/>
      <c r="O299" s="92"/>
    </row>
    <row r="300" spans="1:15">
      <c r="A300" s="53">
        <v>284</v>
      </c>
      <c r="B300" s="39" t="s">
        <v>384</v>
      </c>
      <c r="C300" s="143"/>
      <c r="D300" s="144"/>
      <c r="E300" s="145"/>
      <c r="F300" s="145"/>
      <c r="G300" s="144">
        <f t="shared" si="29"/>
        <v>0</v>
      </c>
      <c r="H300" s="14"/>
      <c r="I300" s="14"/>
      <c r="J300" s="14"/>
      <c r="K300" s="49"/>
      <c r="L300" s="14"/>
      <c r="M300" s="14"/>
      <c r="N300" s="14"/>
      <c r="O300" s="92"/>
    </row>
    <row r="301" spans="1:15">
      <c r="A301" s="53">
        <v>285</v>
      </c>
      <c r="B301" s="39" t="s">
        <v>385</v>
      </c>
      <c r="C301" s="143"/>
      <c r="D301" s="144"/>
      <c r="E301" s="145"/>
      <c r="F301" s="145"/>
      <c r="G301" s="144">
        <f t="shared" si="29"/>
        <v>0</v>
      </c>
      <c r="H301" s="14"/>
      <c r="I301" s="14"/>
      <c r="J301" s="14"/>
      <c r="K301" s="49"/>
      <c r="L301" s="14"/>
      <c r="M301" s="14"/>
      <c r="N301" s="14"/>
      <c r="O301" s="92"/>
    </row>
    <row r="302" spans="1:15">
      <c r="A302" s="53">
        <v>286</v>
      </c>
      <c r="B302" s="39" t="s">
        <v>386</v>
      </c>
      <c r="C302" s="143"/>
      <c r="D302" s="144"/>
      <c r="E302" s="145"/>
      <c r="F302" s="145"/>
      <c r="G302" s="144">
        <f t="shared" si="29"/>
        <v>0</v>
      </c>
      <c r="H302" s="14"/>
      <c r="I302" s="14"/>
      <c r="J302" s="14"/>
      <c r="K302" s="49"/>
      <c r="L302" s="14"/>
      <c r="M302" s="14"/>
      <c r="N302" s="14"/>
      <c r="O302" s="92"/>
    </row>
    <row r="303" spans="1:15">
      <c r="A303" s="53">
        <v>287</v>
      </c>
      <c r="B303" s="39" t="s">
        <v>387</v>
      </c>
      <c r="C303" s="143"/>
      <c r="D303" s="144"/>
      <c r="E303" s="145"/>
      <c r="F303" s="145"/>
      <c r="G303" s="144">
        <f t="shared" si="29"/>
        <v>0</v>
      </c>
      <c r="H303" s="14"/>
      <c r="I303" s="14"/>
      <c r="J303" s="14"/>
      <c r="K303" s="49"/>
      <c r="L303" s="14"/>
      <c r="M303" s="14"/>
      <c r="N303" s="14"/>
      <c r="O303" s="92"/>
    </row>
    <row r="304" spans="1:15">
      <c r="A304" s="53">
        <v>288</v>
      </c>
      <c r="B304" s="39" t="s">
        <v>388</v>
      </c>
      <c r="C304" s="143"/>
      <c r="D304" s="144"/>
      <c r="E304" s="145"/>
      <c r="F304" s="145"/>
      <c r="G304" s="144">
        <f t="shared" si="29"/>
        <v>0</v>
      </c>
      <c r="H304" s="14"/>
      <c r="I304" s="14"/>
      <c r="J304" s="14"/>
      <c r="K304" s="49"/>
      <c r="L304" s="14"/>
      <c r="M304" s="14"/>
      <c r="N304" s="14"/>
      <c r="O304" s="92"/>
    </row>
    <row r="305" spans="1:15">
      <c r="A305" s="53">
        <v>289</v>
      </c>
      <c r="B305" s="39">
        <v>40463</v>
      </c>
      <c r="C305" s="143"/>
      <c r="D305" s="144"/>
      <c r="E305" s="145"/>
      <c r="F305" s="145"/>
      <c r="G305" s="144">
        <f t="shared" si="29"/>
        <v>0</v>
      </c>
      <c r="H305" s="14"/>
      <c r="I305" s="14"/>
      <c r="J305" s="14"/>
      <c r="K305" s="49"/>
      <c r="L305" s="14"/>
      <c r="M305" s="14"/>
      <c r="N305" s="14"/>
      <c r="O305" s="92"/>
    </row>
    <row r="306" spans="1:15">
      <c r="A306" s="53">
        <v>290</v>
      </c>
      <c r="B306" s="39">
        <v>40433</v>
      </c>
      <c r="C306" s="143"/>
      <c r="D306" s="144"/>
      <c r="E306" s="145"/>
      <c r="F306" s="145"/>
      <c r="G306" s="144">
        <f t="shared" si="29"/>
        <v>0</v>
      </c>
      <c r="H306" s="14"/>
      <c r="I306" s="14"/>
      <c r="J306" s="14"/>
      <c r="K306" s="49"/>
      <c r="L306" s="14"/>
      <c r="M306" s="14"/>
      <c r="N306" s="14"/>
      <c r="O306" s="92"/>
    </row>
    <row r="307" spans="1:15">
      <c r="A307" s="53">
        <v>291</v>
      </c>
      <c r="B307" s="39">
        <v>40402</v>
      </c>
      <c r="C307" s="143"/>
      <c r="D307" s="144"/>
      <c r="E307" s="145"/>
      <c r="F307" s="145"/>
      <c r="G307" s="144">
        <f t="shared" si="29"/>
        <v>0</v>
      </c>
      <c r="H307" s="14"/>
      <c r="I307" s="14"/>
      <c r="J307" s="14"/>
      <c r="K307" s="49"/>
      <c r="L307" s="14"/>
      <c r="M307" s="14"/>
      <c r="N307" s="14"/>
      <c r="O307" s="92"/>
    </row>
    <row r="308" spans="1:15">
      <c r="A308" s="53">
        <v>292</v>
      </c>
      <c r="B308" s="39">
        <v>40371</v>
      </c>
      <c r="C308" s="143"/>
      <c r="D308" s="144"/>
      <c r="E308" s="145"/>
      <c r="F308" s="145"/>
      <c r="G308" s="144">
        <f t="shared" si="29"/>
        <v>0</v>
      </c>
      <c r="H308" s="14"/>
      <c r="I308" s="14"/>
      <c r="J308" s="14"/>
      <c r="K308" s="49"/>
      <c r="L308" s="14"/>
      <c r="M308" s="14"/>
      <c r="N308" s="14"/>
      <c r="O308" s="92"/>
    </row>
    <row r="309" spans="1:15">
      <c r="A309" s="53">
        <v>293</v>
      </c>
      <c r="B309" s="39">
        <v>40341</v>
      </c>
      <c r="C309" s="143"/>
      <c r="D309" s="144"/>
      <c r="E309" s="145"/>
      <c r="F309" s="145"/>
      <c r="G309" s="144">
        <f t="shared" si="29"/>
        <v>0</v>
      </c>
      <c r="H309" s="14"/>
      <c r="I309" s="14"/>
      <c r="J309" s="14"/>
      <c r="K309" s="49"/>
      <c r="L309" s="14"/>
      <c r="M309" s="14"/>
      <c r="N309" s="14"/>
      <c r="O309" s="92"/>
    </row>
    <row r="310" spans="1:15">
      <c r="A310" s="53">
        <v>294</v>
      </c>
      <c r="B310" s="39">
        <v>40249</v>
      </c>
      <c r="C310" s="143"/>
      <c r="D310" s="144"/>
      <c r="E310" s="145"/>
      <c r="F310" s="145"/>
      <c r="G310" s="144">
        <f t="shared" si="29"/>
        <v>0</v>
      </c>
      <c r="H310" s="14"/>
      <c r="I310" s="14"/>
      <c r="J310" s="14"/>
      <c r="K310" s="49"/>
      <c r="L310" s="14"/>
      <c r="M310" s="14"/>
      <c r="N310" s="14"/>
      <c r="O310" s="92"/>
    </row>
    <row r="311" spans="1:15">
      <c r="A311" s="53">
        <v>295</v>
      </c>
      <c r="B311" s="39">
        <v>40221</v>
      </c>
      <c r="C311" s="143"/>
      <c r="D311" s="144"/>
      <c r="E311" s="145"/>
      <c r="F311" s="145"/>
      <c r="G311" s="144">
        <f t="shared" si="29"/>
        <v>0</v>
      </c>
      <c r="H311" s="14"/>
      <c r="I311" s="14"/>
      <c r="J311" s="14"/>
      <c r="K311" s="49"/>
      <c r="L311" s="14"/>
      <c r="M311" s="14"/>
      <c r="N311" s="14"/>
      <c r="O311" s="92"/>
    </row>
    <row r="312" spans="1:15">
      <c r="A312" s="53">
        <v>296</v>
      </c>
      <c r="B312" s="39">
        <v>40190</v>
      </c>
      <c r="C312" s="143"/>
      <c r="D312" s="144"/>
      <c r="E312" s="145"/>
      <c r="F312" s="145"/>
      <c r="G312" s="144">
        <f t="shared" si="29"/>
        <v>0</v>
      </c>
      <c r="H312" s="14"/>
      <c r="I312" s="14"/>
      <c r="J312" s="14"/>
      <c r="K312" s="49"/>
      <c r="L312" s="14"/>
      <c r="M312" s="14"/>
      <c r="N312" s="14"/>
      <c r="O312" s="92"/>
    </row>
    <row r="313" spans="1:15">
      <c r="A313" s="53">
        <v>297</v>
      </c>
      <c r="B313" s="39" t="s">
        <v>389</v>
      </c>
      <c r="C313" s="143"/>
      <c r="D313" s="144"/>
      <c r="E313" s="145"/>
      <c r="F313" s="145"/>
      <c r="G313" s="144">
        <f t="shared" si="29"/>
        <v>0</v>
      </c>
      <c r="H313" s="14"/>
      <c r="I313" s="14"/>
      <c r="J313" s="14"/>
      <c r="K313" s="49"/>
      <c r="L313" s="14"/>
      <c r="M313" s="14"/>
      <c r="N313" s="14"/>
      <c r="O313" s="92"/>
    </row>
    <row r="314" spans="1:15">
      <c r="A314" s="53">
        <v>298</v>
      </c>
      <c r="B314" s="39" t="s">
        <v>390</v>
      </c>
      <c r="C314" s="143"/>
      <c r="D314" s="144"/>
      <c r="E314" s="145"/>
      <c r="F314" s="145"/>
      <c r="G314" s="144">
        <f t="shared" si="29"/>
        <v>0</v>
      </c>
      <c r="H314" s="14"/>
      <c r="I314" s="14"/>
      <c r="J314" s="14"/>
      <c r="K314" s="49"/>
      <c r="L314" s="14"/>
      <c r="M314" s="14"/>
      <c r="N314" s="14"/>
      <c r="O314" s="92"/>
    </row>
    <row r="315" spans="1:15">
      <c r="A315" s="53">
        <v>299</v>
      </c>
      <c r="B315" s="39" t="s">
        <v>391</v>
      </c>
      <c r="C315" s="143"/>
      <c r="D315" s="144"/>
      <c r="E315" s="145"/>
      <c r="F315" s="145"/>
      <c r="G315" s="144">
        <f t="shared" si="29"/>
        <v>0</v>
      </c>
      <c r="H315" s="14"/>
      <c r="I315" s="14"/>
      <c r="J315" s="14"/>
      <c r="K315" s="49"/>
      <c r="L315" s="14"/>
      <c r="M315" s="14"/>
      <c r="N315" s="14"/>
      <c r="O315" s="92"/>
    </row>
    <row r="316" spans="1:15">
      <c r="A316" s="53">
        <v>300</v>
      </c>
      <c r="B316" s="39" t="s">
        <v>392</v>
      </c>
      <c r="C316" s="143"/>
      <c r="D316" s="144"/>
      <c r="E316" s="145"/>
      <c r="F316" s="145"/>
      <c r="G316" s="144">
        <f t="shared" si="29"/>
        <v>0</v>
      </c>
      <c r="H316" s="14"/>
      <c r="I316" s="14"/>
      <c r="J316" s="14"/>
      <c r="K316" s="49"/>
      <c r="L316" s="14"/>
      <c r="M316" s="14"/>
      <c r="N316" s="14"/>
      <c r="O316" s="92"/>
    </row>
    <row r="317" spans="1:15">
      <c r="A317" s="53">
        <v>301</v>
      </c>
      <c r="B317" s="39" t="s">
        <v>393</v>
      </c>
      <c r="C317" s="143"/>
      <c r="D317" s="144"/>
      <c r="E317" s="145"/>
      <c r="F317" s="145"/>
      <c r="G317" s="144">
        <f t="shared" si="29"/>
        <v>0</v>
      </c>
      <c r="H317" s="14"/>
      <c r="I317" s="14"/>
      <c r="J317" s="14"/>
      <c r="K317" s="49"/>
      <c r="L317" s="14"/>
      <c r="M317" s="14"/>
      <c r="N317" s="14"/>
      <c r="O317" s="92"/>
    </row>
    <row r="318" spans="1:15">
      <c r="A318" s="53">
        <v>302</v>
      </c>
      <c r="B318" s="39" t="s">
        <v>394</v>
      </c>
      <c r="C318" s="143"/>
      <c r="D318" s="144"/>
      <c r="E318" s="145"/>
      <c r="F318" s="145"/>
      <c r="G318" s="144">
        <f t="shared" si="29"/>
        <v>0</v>
      </c>
      <c r="H318" s="14"/>
      <c r="I318" s="14"/>
      <c r="J318" s="14"/>
      <c r="K318" s="49"/>
      <c r="L318" s="14"/>
      <c r="M318" s="14"/>
      <c r="N318" s="14"/>
      <c r="O318" s="92"/>
    </row>
    <row r="319" spans="1:15">
      <c r="A319" s="53">
        <v>303</v>
      </c>
      <c r="B319" s="39" t="s">
        <v>395</v>
      </c>
      <c r="C319" s="143"/>
      <c r="D319" s="144"/>
      <c r="E319" s="145"/>
      <c r="F319" s="145"/>
      <c r="G319" s="144">
        <f t="shared" si="29"/>
        <v>0</v>
      </c>
      <c r="H319" s="14"/>
      <c r="I319" s="14"/>
      <c r="J319" s="14"/>
      <c r="K319" s="49"/>
      <c r="L319" s="14"/>
      <c r="M319" s="14"/>
      <c r="N319" s="14"/>
      <c r="O319" s="92"/>
    </row>
    <row r="320" spans="1:15">
      <c r="A320" s="53">
        <v>304</v>
      </c>
      <c r="B320" s="39" t="s">
        <v>396</v>
      </c>
      <c r="C320" s="143"/>
      <c r="D320" s="144"/>
      <c r="E320" s="145"/>
      <c r="F320" s="145"/>
      <c r="G320" s="144">
        <f t="shared" si="29"/>
        <v>0</v>
      </c>
      <c r="H320" s="14"/>
      <c r="I320" s="14"/>
      <c r="J320" s="14"/>
      <c r="K320" s="49"/>
      <c r="L320" s="14"/>
      <c r="M320" s="14"/>
      <c r="N320" s="14"/>
      <c r="O320" s="92"/>
    </row>
    <row r="321" spans="1:15">
      <c r="A321" s="53">
        <v>305</v>
      </c>
      <c r="B321" s="39" t="s">
        <v>397</v>
      </c>
      <c r="C321" s="143"/>
      <c r="D321" s="144"/>
      <c r="E321" s="145"/>
      <c r="F321" s="145"/>
      <c r="G321" s="144">
        <f t="shared" si="29"/>
        <v>0</v>
      </c>
      <c r="H321" s="14"/>
      <c r="I321" s="14"/>
      <c r="J321" s="14"/>
      <c r="K321" s="49"/>
      <c r="L321" s="14"/>
      <c r="M321" s="14"/>
      <c r="N321" s="14"/>
      <c r="O321" s="92"/>
    </row>
    <row r="322" spans="1:15">
      <c r="A322" s="53">
        <v>306</v>
      </c>
      <c r="B322" s="39" t="s">
        <v>398</v>
      </c>
      <c r="C322" s="143"/>
      <c r="D322" s="144"/>
      <c r="E322" s="145"/>
      <c r="F322" s="145"/>
      <c r="G322" s="144">
        <f t="shared" si="29"/>
        <v>0</v>
      </c>
      <c r="H322" s="14"/>
      <c r="I322" s="14"/>
      <c r="J322" s="14"/>
      <c r="K322" s="49"/>
      <c r="L322" s="14"/>
      <c r="M322" s="14"/>
      <c r="N322" s="14"/>
      <c r="O322" s="92"/>
    </row>
    <row r="323" spans="1:15">
      <c r="A323" s="53">
        <v>307</v>
      </c>
      <c r="B323" s="39" t="s">
        <v>399</v>
      </c>
      <c r="C323" s="143"/>
      <c r="D323" s="144"/>
      <c r="E323" s="145"/>
      <c r="F323" s="145"/>
      <c r="G323" s="144">
        <f t="shared" si="29"/>
        <v>0</v>
      </c>
      <c r="H323" s="14"/>
      <c r="I323" s="14"/>
      <c r="J323" s="14"/>
      <c r="K323" s="49"/>
      <c r="L323" s="14"/>
      <c r="M323" s="14"/>
      <c r="N323" s="14"/>
      <c r="O323" s="92"/>
    </row>
    <row r="324" spans="1:15">
      <c r="A324" s="53">
        <v>308</v>
      </c>
      <c r="B324" s="39" t="s">
        <v>400</v>
      </c>
      <c r="C324" s="143"/>
      <c r="D324" s="144"/>
      <c r="E324" s="145"/>
      <c r="F324" s="145"/>
      <c r="G324" s="144">
        <f t="shared" si="29"/>
        <v>0</v>
      </c>
      <c r="H324" s="14"/>
      <c r="I324" s="14"/>
      <c r="J324" s="14"/>
      <c r="K324" s="49"/>
      <c r="L324" s="14"/>
      <c r="M324" s="14"/>
      <c r="N324" s="14"/>
      <c r="O324" s="92"/>
    </row>
    <row r="325" spans="1:15">
      <c r="A325" s="53">
        <v>309</v>
      </c>
      <c r="B325" s="39">
        <v>40523</v>
      </c>
      <c r="C325" s="143"/>
      <c r="D325" s="144"/>
      <c r="E325" s="145"/>
      <c r="F325" s="145"/>
      <c r="G325" s="144">
        <f t="shared" si="29"/>
        <v>0</v>
      </c>
      <c r="H325" s="14"/>
      <c r="I325" s="14"/>
      <c r="J325" s="14"/>
      <c r="K325" s="49"/>
      <c r="L325" s="14"/>
      <c r="M325" s="14"/>
      <c r="N325" s="14"/>
      <c r="O325" s="92"/>
    </row>
    <row r="326" spans="1:15">
      <c r="A326" s="53">
        <v>310</v>
      </c>
      <c r="B326" s="39">
        <v>40493</v>
      </c>
      <c r="C326" s="143"/>
      <c r="D326" s="144"/>
      <c r="E326" s="145"/>
      <c r="F326" s="145"/>
      <c r="G326" s="144">
        <f t="shared" si="29"/>
        <v>0</v>
      </c>
      <c r="H326" s="14"/>
      <c r="I326" s="14"/>
      <c r="J326" s="14"/>
      <c r="K326" s="49"/>
      <c r="L326" s="14"/>
      <c r="M326" s="14"/>
      <c r="N326" s="14"/>
      <c r="O326" s="92"/>
    </row>
    <row r="327" spans="1:15">
      <c r="A327" s="53">
        <v>311</v>
      </c>
      <c r="B327" s="39">
        <v>40462</v>
      </c>
      <c r="C327" s="143"/>
      <c r="D327" s="144"/>
      <c r="E327" s="145"/>
      <c r="F327" s="145"/>
      <c r="G327" s="144">
        <f t="shared" si="29"/>
        <v>0</v>
      </c>
      <c r="H327" s="14"/>
      <c r="I327" s="14"/>
      <c r="J327" s="14"/>
      <c r="K327" s="49"/>
      <c r="L327" s="14"/>
      <c r="M327" s="14"/>
      <c r="N327" s="14"/>
      <c r="O327" s="92"/>
    </row>
    <row r="328" spans="1:15">
      <c r="A328" s="53">
        <v>312</v>
      </c>
      <c r="B328" s="39">
        <v>40432</v>
      </c>
      <c r="C328" s="143"/>
      <c r="D328" s="144"/>
      <c r="E328" s="145"/>
      <c r="F328" s="145"/>
      <c r="G328" s="144">
        <f t="shared" si="29"/>
        <v>0</v>
      </c>
      <c r="H328" s="14"/>
      <c r="I328" s="14"/>
      <c r="J328" s="14"/>
      <c r="K328" s="49"/>
      <c r="L328" s="14"/>
      <c r="M328" s="14"/>
      <c r="N328" s="14"/>
      <c r="O328" s="92"/>
    </row>
    <row r="329" spans="1:15">
      <c r="A329" s="53">
        <v>313</v>
      </c>
      <c r="B329" s="39">
        <v>40401</v>
      </c>
      <c r="C329" s="143"/>
      <c r="D329" s="144"/>
      <c r="E329" s="145"/>
      <c r="F329" s="145"/>
      <c r="G329" s="144">
        <f t="shared" si="29"/>
        <v>0</v>
      </c>
      <c r="H329" s="14"/>
      <c r="I329" s="14"/>
      <c r="J329" s="14"/>
      <c r="K329" s="49"/>
      <c r="L329" s="14"/>
      <c r="M329" s="14"/>
      <c r="N329" s="14"/>
      <c r="O329" s="92"/>
    </row>
    <row r="330" spans="1:15">
      <c r="A330" s="53">
        <v>314</v>
      </c>
      <c r="B330" s="39">
        <v>40309</v>
      </c>
      <c r="C330" s="143"/>
      <c r="D330" s="144"/>
      <c r="E330" s="145"/>
      <c r="F330" s="145"/>
      <c r="G330" s="144">
        <f t="shared" si="29"/>
        <v>0</v>
      </c>
      <c r="H330" s="14"/>
      <c r="I330" s="14"/>
      <c r="J330" s="14"/>
      <c r="K330" s="49"/>
      <c r="L330" s="14"/>
      <c r="M330" s="14"/>
      <c r="N330" s="14"/>
      <c r="O330" s="92"/>
    </row>
    <row r="331" spans="1:15">
      <c r="A331" s="53">
        <v>315</v>
      </c>
      <c r="B331" s="39">
        <v>40279</v>
      </c>
      <c r="C331" s="143"/>
      <c r="D331" s="144"/>
      <c r="E331" s="145"/>
      <c r="F331" s="145"/>
      <c r="G331" s="144">
        <f t="shared" si="29"/>
        <v>0</v>
      </c>
      <c r="H331" s="14"/>
      <c r="I331" s="14"/>
      <c r="J331" s="14"/>
      <c r="K331" s="49"/>
      <c r="L331" s="14"/>
      <c r="M331" s="14"/>
      <c r="N331" s="14"/>
      <c r="O331" s="92"/>
    </row>
    <row r="332" spans="1:15">
      <c r="A332" s="53">
        <v>316</v>
      </c>
      <c r="B332" s="39">
        <v>40248</v>
      </c>
      <c r="C332" s="143"/>
      <c r="D332" s="144"/>
      <c r="E332" s="145"/>
      <c r="F332" s="145"/>
      <c r="G332" s="144">
        <f t="shared" si="29"/>
        <v>0</v>
      </c>
      <c r="H332" s="14"/>
      <c r="I332" s="14"/>
      <c r="J332" s="14"/>
      <c r="K332" s="49"/>
      <c r="L332" s="14"/>
      <c r="M332" s="14"/>
      <c r="N332" s="14"/>
      <c r="O332" s="92"/>
    </row>
    <row r="333" spans="1:15">
      <c r="A333" s="53">
        <v>317</v>
      </c>
      <c r="B333" s="39">
        <v>40220</v>
      </c>
      <c r="C333" s="143"/>
      <c r="D333" s="144"/>
      <c r="E333" s="145"/>
      <c r="F333" s="145"/>
      <c r="G333" s="144">
        <f t="shared" si="29"/>
        <v>0</v>
      </c>
      <c r="H333" s="14"/>
      <c r="I333" s="14"/>
      <c r="J333" s="14"/>
      <c r="K333" s="49"/>
      <c r="L333" s="14"/>
      <c r="M333" s="14"/>
      <c r="N333" s="14"/>
      <c r="O333" s="92"/>
    </row>
    <row r="334" spans="1:15">
      <c r="A334" s="53">
        <v>318</v>
      </c>
      <c r="B334" s="39">
        <v>40189</v>
      </c>
      <c r="C334" s="143"/>
      <c r="D334" s="144"/>
      <c r="E334" s="145"/>
      <c r="F334" s="145"/>
      <c r="G334" s="144">
        <f t="shared" si="29"/>
        <v>0</v>
      </c>
      <c r="H334" s="14"/>
      <c r="I334" s="14"/>
      <c r="J334" s="14"/>
      <c r="K334" s="49"/>
      <c r="L334" s="14"/>
      <c r="M334" s="14"/>
      <c r="N334" s="14"/>
      <c r="O334" s="92"/>
    </row>
    <row r="335" spans="1:15">
      <c r="A335" s="53">
        <v>319</v>
      </c>
      <c r="B335" s="39" t="s">
        <v>401</v>
      </c>
      <c r="C335" s="143"/>
      <c r="D335" s="144"/>
      <c r="E335" s="145"/>
      <c r="F335" s="145"/>
      <c r="G335" s="144">
        <f t="shared" si="29"/>
        <v>0</v>
      </c>
      <c r="H335" s="14"/>
      <c r="I335" s="14"/>
      <c r="J335" s="14"/>
      <c r="K335" s="49"/>
      <c r="L335" s="14"/>
      <c r="M335" s="14"/>
      <c r="N335" s="14"/>
      <c r="O335" s="92"/>
    </row>
    <row r="336" spans="1:15">
      <c r="A336" s="53">
        <v>320</v>
      </c>
      <c r="B336" s="39" t="s">
        <v>402</v>
      </c>
      <c r="C336" s="143"/>
      <c r="D336" s="144"/>
      <c r="E336" s="145"/>
      <c r="F336" s="145"/>
      <c r="G336" s="144">
        <f t="shared" si="29"/>
        <v>0</v>
      </c>
      <c r="H336" s="14"/>
      <c r="I336" s="14"/>
      <c r="J336" s="14"/>
      <c r="K336" s="49"/>
      <c r="L336" s="14"/>
      <c r="M336" s="14"/>
      <c r="N336" s="14"/>
      <c r="O336" s="92"/>
    </row>
    <row r="337" spans="1:15">
      <c r="A337" s="53">
        <v>321</v>
      </c>
      <c r="B337" s="39" t="s">
        <v>403</v>
      </c>
      <c r="C337" s="143"/>
      <c r="D337" s="144"/>
      <c r="E337" s="145"/>
      <c r="F337" s="145"/>
      <c r="G337" s="144">
        <f t="shared" si="29"/>
        <v>0</v>
      </c>
      <c r="H337" s="14"/>
      <c r="I337" s="14"/>
      <c r="J337" s="14"/>
      <c r="K337" s="49"/>
      <c r="L337" s="14"/>
      <c r="M337" s="14"/>
      <c r="N337" s="14"/>
      <c r="O337" s="92"/>
    </row>
    <row r="338" spans="1:15">
      <c r="A338" s="53">
        <v>322</v>
      </c>
      <c r="B338" s="39" t="s">
        <v>404</v>
      </c>
      <c r="C338" s="143"/>
      <c r="D338" s="144"/>
      <c r="E338" s="145"/>
      <c r="F338" s="145"/>
      <c r="G338" s="144">
        <f t="shared" ref="G338:G356" si="36">SUM(C338:F338)</f>
        <v>0</v>
      </c>
      <c r="H338" s="14"/>
      <c r="I338" s="14"/>
      <c r="J338" s="14"/>
      <c r="K338" s="49"/>
      <c r="L338" s="14"/>
      <c r="M338" s="14"/>
      <c r="N338" s="14"/>
      <c r="O338" s="92"/>
    </row>
    <row r="339" spans="1:15">
      <c r="A339" s="53">
        <v>323</v>
      </c>
      <c r="B339" s="39" t="s">
        <v>405</v>
      </c>
      <c r="C339" s="143"/>
      <c r="D339" s="144"/>
      <c r="E339" s="145"/>
      <c r="F339" s="145"/>
      <c r="G339" s="144">
        <f t="shared" si="36"/>
        <v>0</v>
      </c>
      <c r="H339" s="14"/>
      <c r="I339" s="14"/>
      <c r="J339" s="14"/>
      <c r="K339" s="49"/>
      <c r="L339" s="14"/>
      <c r="M339" s="14"/>
      <c r="N339" s="14"/>
      <c r="O339" s="92"/>
    </row>
    <row r="340" spans="1:15">
      <c r="A340" s="53">
        <v>324</v>
      </c>
      <c r="B340" s="39" t="s">
        <v>406</v>
      </c>
      <c r="C340" s="143"/>
      <c r="D340" s="144"/>
      <c r="E340" s="145"/>
      <c r="F340" s="145"/>
      <c r="G340" s="144">
        <f t="shared" si="36"/>
        <v>0</v>
      </c>
      <c r="H340" s="14"/>
      <c r="I340" s="14"/>
      <c r="J340" s="14"/>
      <c r="K340" s="49"/>
      <c r="L340" s="14"/>
      <c r="M340" s="14"/>
      <c r="N340" s="14"/>
      <c r="O340" s="92"/>
    </row>
    <row r="341" spans="1:15">
      <c r="A341" s="53">
        <v>325</v>
      </c>
      <c r="B341" s="39" t="s">
        <v>407</v>
      </c>
      <c r="C341" s="143"/>
      <c r="D341" s="144"/>
      <c r="E341" s="145"/>
      <c r="F341" s="145"/>
      <c r="G341" s="144">
        <f t="shared" si="36"/>
        <v>0</v>
      </c>
      <c r="H341" s="14"/>
      <c r="I341" s="14"/>
      <c r="J341" s="14"/>
      <c r="K341" s="49"/>
      <c r="L341" s="14"/>
      <c r="M341" s="14"/>
      <c r="N341" s="14"/>
      <c r="O341" s="92"/>
    </row>
    <row r="342" spans="1:15">
      <c r="A342" s="53">
        <v>326</v>
      </c>
      <c r="B342" s="39" t="s">
        <v>408</v>
      </c>
      <c r="C342" s="143"/>
      <c r="D342" s="144"/>
      <c r="E342" s="145"/>
      <c r="F342" s="145"/>
      <c r="G342" s="144">
        <f t="shared" si="36"/>
        <v>0</v>
      </c>
      <c r="H342" s="14"/>
      <c r="I342" s="14"/>
      <c r="J342" s="14"/>
      <c r="K342" s="49"/>
      <c r="L342" s="14"/>
      <c r="M342" s="14"/>
      <c r="N342" s="14"/>
      <c r="O342" s="92"/>
    </row>
    <row r="343" spans="1:15">
      <c r="A343" s="53">
        <v>327</v>
      </c>
      <c r="B343" s="39" t="s">
        <v>409</v>
      </c>
      <c r="C343" s="143"/>
      <c r="D343" s="144"/>
      <c r="E343" s="145"/>
      <c r="F343" s="145"/>
      <c r="G343" s="144">
        <f t="shared" si="36"/>
        <v>0</v>
      </c>
      <c r="H343" s="14"/>
      <c r="I343" s="14"/>
      <c r="J343" s="14"/>
      <c r="K343" s="49"/>
      <c r="L343" s="14"/>
      <c r="M343" s="14"/>
      <c r="N343" s="14"/>
      <c r="O343" s="92"/>
    </row>
    <row r="344" spans="1:15">
      <c r="A344" s="53">
        <v>328</v>
      </c>
      <c r="B344" s="39" t="s">
        <v>410</v>
      </c>
      <c r="C344" s="143"/>
      <c r="D344" s="144"/>
      <c r="E344" s="145"/>
      <c r="F344" s="145"/>
      <c r="G344" s="144">
        <f t="shared" si="36"/>
        <v>0</v>
      </c>
      <c r="H344" s="14"/>
      <c r="I344" s="14"/>
      <c r="J344" s="14"/>
      <c r="K344" s="49"/>
      <c r="L344" s="14"/>
      <c r="M344" s="14"/>
      <c r="N344" s="14"/>
      <c r="O344" s="92"/>
    </row>
    <row r="345" spans="1:15">
      <c r="A345" s="53">
        <v>329</v>
      </c>
      <c r="B345" s="39" t="s">
        <v>411</v>
      </c>
      <c r="C345" s="143"/>
      <c r="D345" s="144"/>
      <c r="E345" s="145"/>
      <c r="F345" s="145"/>
      <c r="G345" s="144">
        <f t="shared" si="36"/>
        <v>0</v>
      </c>
      <c r="H345" s="14"/>
      <c r="I345" s="14"/>
      <c r="J345" s="14"/>
      <c r="K345" s="49"/>
      <c r="L345" s="14"/>
      <c r="M345" s="14"/>
      <c r="N345" s="14"/>
      <c r="O345" s="92"/>
    </row>
    <row r="346" spans="1:15">
      <c r="A346" s="53">
        <v>330</v>
      </c>
      <c r="B346" s="39" t="s">
        <v>412</v>
      </c>
      <c r="C346" s="143"/>
      <c r="D346" s="144"/>
      <c r="E346" s="145"/>
      <c r="F346" s="145"/>
      <c r="G346" s="144">
        <f t="shared" si="36"/>
        <v>0</v>
      </c>
      <c r="H346" s="14"/>
      <c r="I346" s="14"/>
      <c r="J346" s="14"/>
      <c r="K346" s="49"/>
      <c r="L346" s="14"/>
      <c r="M346" s="14"/>
      <c r="N346" s="14"/>
      <c r="O346" s="92"/>
    </row>
    <row r="347" spans="1:15">
      <c r="A347" s="53">
        <v>331</v>
      </c>
      <c r="B347" s="39" t="s">
        <v>413</v>
      </c>
      <c r="C347" s="143"/>
      <c r="D347" s="144"/>
      <c r="E347" s="145"/>
      <c r="F347" s="145"/>
      <c r="G347" s="144">
        <f t="shared" si="36"/>
        <v>0</v>
      </c>
      <c r="H347" s="14"/>
      <c r="I347" s="14"/>
      <c r="J347" s="14"/>
      <c r="K347" s="49"/>
      <c r="L347" s="14"/>
      <c r="M347" s="14"/>
      <c r="N347" s="14"/>
      <c r="O347" s="92"/>
    </row>
    <row r="348" spans="1:15">
      <c r="A348" s="53">
        <v>332</v>
      </c>
      <c r="B348" s="39">
        <v>40522</v>
      </c>
      <c r="C348" s="143"/>
      <c r="D348" s="144"/>
      <c r="E348" s="145"/>
      <c r="F348" s="145"/>
      <c r="G348" s="144">
        <f t="shared" si="36"/>
        <v>0</v>
      </c>
      <c r="H348" s="14"/>
      <c r="I348" s="14"/>
      <c r="J348" s="14"/>
      <c r="K348" s="49"/>
      <c r="L348" s="14"/>
      <c r="M348" s="14"/>
      <c r="N348" s="14"/>
      <c r="O348" s="92"/>
    </row>
    <row r="349" spans="1:15">
      <c r="A349" s="53">
        <v>333</v>
      </c>
      <c r="B349" s="39">
        <v>40492</v>
      </c>
      <c r="C349" s="143"/>
      <c r="D349" s="144"/>
      <c r="E349" s="145"/>
      <c r="F349" s="145"/>
      <c r="G349" s="144">
        <f t="shared" si="36"/>
        <v>0</v>
      </c>
      <c r="H349" s="14"/>
      <c r="I349" s="14"/>
      <c r="J349" s="14"/>
      <c r="K349" s="49"/>
      <c r="L349" s="14"/>
      <c r="M349" s="14"/>
      <c r="N349" s="14"/>
      <c r="O349" s="92"/>
    </row>
    <row r="350" spans="1:15">
      <c r="A350" s="53">
        <v>334</v>
      </c>
      <c r="B350" s="39">
        <v>40400</v>
      </c>
      <c r="C350" s="143"/>
      <c r="D350" s="144"/>
      <c r="E350" s="145"/>
      <c r="F350" s="145"/>
      <c r="G350" s="144">
        <f t="shared" si="36"/>
        <v>0</v>
      </c>
      <c r="H350" s="14"/>
      <c r="I350" s="14"/>
      <c r="J350" s="14"/>
      <c r="K350" s="49"/>
      <c r="L350" s="14"/>
      <c r="M350" s="14"/>
      <c r="N350" s="14"/>
      <c r="O350" s="92"/>
    </row>
    <row r="351" spans="1:15">
      <c r="A351" s="53">
        <v>335</v>
      </c>
      <c r="B351" s="39">
        <v>40369</v>
      </c>
      <c r="C351" s="143"/>
      <c r="D351" s="144"/>
      <c r="E351" s="145"/>
      <c r="F351" s="145"/>
      <c r="G351" s="144">
        <f t="shared" si="36"/>
        <v>0</v>
      </c>
      <c r="H351" s="14"/>
      <c r="I351" s="14"/>
      <c r="J351" s="14"/>
      <c r="K351" s="49"/>
      <c r="L351" s="14"/>
      <c r="M351" s="14"/>
      <c r="N351" s="14"/>
      <c r="O351" s="92"/>
    </row>
    <row r="352" spans="1:15">
      <c r="A352" s="53">
        <v>336</v>
      </c>
      <c r="B352" s="39">
        <v>40339</v>
      </c>
      <c r="C352" s="143"/>
      <c r="D352" s="144"/>
      <c r="E352" s="145"/>
      <c r="F352" s="145"/>
      <c r="G352" s="144">
        <f t="shared" si="36"/>
        <v>0</v>
      </c>
      <c r="H352" s="14"/>
      <c r="I352" s="14"/>
      <c r="J352" s="14"/>
      <c r="K352" s="14"/>
      <c r="L352" s="39"/>
      <c r="M352" s="14"/>
      <c r="N352" s="14"/>
      <c r="O352" s="92"/>
    </row>
    <row r="353" spans="1:15">
      <c r="A353" s="53">
        <v>337</v>
      </c>
      <c r="B353" s="39">
        <v>40308</v>
      </c>
      <c r="C353" s="143"/>
      <c r="D353" s="144"/>
      <c r="E353" s="145"/>
      <c r="F353" s="145"/>
      <c r="G353" s="144">
        <f t="shared" si="36"/>
        <v>0</v>
      </c>
      <c r="H353" s="14"/>
      <c r="I353" s="14"/>
      <c r="J353" s="14"/>
      <c r="K353" s="14"/>
      <c r="L353" s="39"/>
      <c r="M353" s="14"/>
      <c r="N353" s="14"/>
      <c r="O353" s="92"/>
    </row>
    <row r="354" spans="1:15">
      <c r="A354" s="53">
        <v>338</v>
      </c>
      <c r="B354" s="39">
        <v>40278</v>
      </c>
      <c r="C354" s="143"/>
      <c r="D354" s="144"/>
      <c r="E354" s="145"/>
      <c r="F354" s="145"/>
      <c r="G354" s="144">
        <f t="shared" si="36"/>
        <v>0</v>
      </c>
      <c r="H354" s="14"/>
      <c r="I354" s="14"/>
      <c r="J354" s="14"/>
      <c r="K354" s="14"/>
      <c r="L354" s="39"/>
      <c r="M354" s="14"/>
      <c r="N354" s="14"/>
      <c r="O354" s="92"/>
    </row>
    <row r="355" spans="1:15">
      <c r="A355" s="53">
        <v>339</v>
      </c>
      <c r="B355" s="39">
        <v>40188</v>
      </c>
      <c r="C355" s="143"/>
      <c r="D355" s="144"/>
      <c r="E355" s="145"/>
      <c r="F355" s="145"/>
      <c r="G355" s="144">
        <f t="shared" si="36"/>
        <v>0</v>
      </c>
      <c r="H355" s="14"/>
      <c r="I355" s="14"/>
      <c r="J355" s="14"/>
      <c r="K355" s="14"/>
      <c r="L355" s="39"/>
      <c r="M355" s="14"/>
      <c r="N355" s="14"/>
      <c r="O355" s="92"/>
    </row>
    <row r="356" spans="1:15">
      <c r="A356" s="53">
        <v>340</v>
      </c>
      <c r="B356" s="87" t="s">
        <v>414</v>
      </c>
      <c r="C356" s="152"/>
      <c r="D356" s="153"/>
      <c r="E356" s="154"/>
      <c r="F356" s="154"/>
      <c r="G356" s="153">
        <f t="shared" si="36"/>
        <v>0</v>
      </c>
      <c r="H356" s="88"/>
      <c r="I356" s="88"/>
      <c r="J356" s="88"/>
      <c r="K356" s="88"/>
      <c r="L356" s="87"/>
      <c r="M356" s="88"/>
      <c r="N356" s="88"/>
      <c r="O356" s="93"/>
    </row>
    <row r="357" spans="1:15">
      <c r="A357" s="53"/>
      <c r="B357" s="40"/>
      <c r="C357" s="1"/>
      <c r="D357" s="41"/>
      <c r="E357" s="1"/>
      <c r="F357" s="1"/>
      <c r="G357" s="1"/>
      <c r="H357" s="14"/>
      <c r="I357" s="14"/>
      <c r="J357" s="14"/>
      <c r="K357" s="14"/>
      <c r="L357" s="42"/>
      <c r="M357" s="42"/>
      <c r="N357" s="42"/>
      <c r="O357" s="42"/>
    </row>
    <row r="359" spans="1:15" ht="21">
      <c r="B359" s="304" t="s">
        <v>419</v>
      </c>
      <c r="C359" s="305"/>
      <c r="D359" s="305"/>
      <c r="E359" s="306"/>
    </row>
    <row r="360" spans="1:15" ht="15">
      <c r="B360" s="119" t="s">
        <v>420</v>
      </c>
      <c r="C360" s="120"/>
      <c r="D360" s="120"/>
      <c r="E360" s="121"/>
    </row>
    <row r="361" spans="1:15" ht="15">
      <c r="B361" s="122" t="s">
        <v>421</v>
      </c>
      <c r="C361" s="123"/>
      <c r="D361" s="123"/>
      <c r="E361" s="124"/>
    </row>
    <row r="362" spans="1:15" ht="15">
      <c r="B362" s="125" t="s">
        <v>422</v>
      </c>
      <c r="C362" s="123"/>
      <c r="D362" s="123"/>
      <c r="E362" s="124"/>
    </row>
    <row r="363" spans="1:15" ht="15">
      <c r="B363" s="125" t="s">
        <v>423</v>
      </c>
      <c r="C363" s="123"/>
      <c r="D363" s="123"/>
      <c r="E363" s="124"/>
    </row>
    <row r="364" spans="1:15" ht="15">
      <c r="B364" s="126" t="s">
        <v>424</v>
      </c>
      <c r="C364" s="123"/>
      <c r="D364" s="123"/>
      <c r="E364" s="124"/>
    </row>
    <row r="365" spans="1:15" ht="15">
      <c r="B365" s="126" t="s">
        <v>425</v>
      </c>
      <c r="C365" s="123"/>
      <c r="D365" s="123"/>
      <c r="E365" s="124"/>
    </row>
    <row r="366" spans="1:15" ht="15">
      <c r="B366" s="127" t="s">
        <v>426</v>
      </c>
      <c r="C366" s="128"/>
      <c r="D366" s="128"/>
      <c r="E366" s="129"/>
    </row>
    <row r="367" spans="1:15" ht="15">
      <c r="B367" s="127" t="s">
        <v>427</v>
      </c>
      <c r="C367" s="128"/>
      <c r="D367" s="128"/>
      <c r="E367" s="129"/>
    </row>
    <row r="368" spans="1:15" ht="15">
      <c r="B368" s="130" t="s">
        <v>428</v>
      </c>
      <c r="C368" s="131"/>
      <c r="D368" s="131"/>
      <c r="E368" s="129"/>
    </row>
    <row r="369" spans="2:5" ht="15" customHeight="1">
      <c r="B369" s="132"/>
      <c r="C369" s="307" t="s">
        <v>429</v>
      </c>
      <c r="D369" s="307" t="s">
        <v>430</v>
      </c>
      <c r="E369" s="133"/>
    </row>
    <row r="370" spans="2:5" ht="15">
      <c r="B370" s="134" t="s">
        <v>431</v>
      </c>
      <c r="C370" s="308"/>
      <c r="D370" s="308"/>
      <c r="E370" s="135" t="s">
        <v>432</v>
      </c>
    </row>
    <row r="371" spans="2:5" ht="15">
      <c r="B371" s="136" t="s">
        <v>140</v>
      </c>
      <c r="C371" s="317" t="s">
        <v>433</v>
      </c>
      <c r="D371" s="320" t="s">
        <v>434</v>
      </c>
      <c r="E371" s="321" t="s">
        <v>435</v>
      </c>
    </row>
    <row r="372" spans="2:5" ht="15">
      <c r="B372" s="137" t="s">
        <v>436</v>
      </c>
      <c r="C372" s="318"/>
      <c r="D372" s="313"/>
      <c r="E372" s="316"/>
    </row>
    <row r="373" spans="2:5" ht="15.75" thickBot="1">
      <c r="B373" s="138"/>
      <c r="C373" s="319"/>
      <c r="D373" s="314"/>
      <c r="E373" s="322"/>
    </row>
    <row r="374" spans="2:5" ht="12.75" customHeight="1">
      <c r="B374" s="309" t="s">
        <v>437</v>
      </c>
      <c r="C374" s="323" t="s">
        <v>438</v>
      </c>
      <c r="D374" s="312" t="s">
        <v>439</v>
      </c>
      <c r="E374" s="315" t="s">
        <v>440</v>
      </c>
    </row>
    <row r="375" spans="2:5" ht="37.5" customHeight="1" thickBot="1">
      <c r="B375" s="311"/>
      <c r="C375" s="319"/>
      <c r="D375" s="314"/>
      <c r="E375" s="322"/>
    </row>
    <row r="376" spans="2:5" ht="12.75" customHeight="1">
      <c r="B376" s="309" t="s">
        <v>441</v>
      </c>
      <c r="C376" s="312" t="s">
        <v>442</v>
      </c>
      <c r="D376" s="312" t="s">
        <v>443</v>
      </c>
      <c r="E376" s="315" t="s">
        <v>440</v>
      </c>
    </row>
    <row r="377" spans="2:5" ht="12.75" customHeight="1">
      <c r="B377" s="310"/>
      <c r="C377" s="313"/>
      <c r="D377" s="313"/>
      <c r="E377" s="316"/>
    </row>
    <row r="378" spans="2:5" ht="12.75" customHeight="1">
      <c r="B378" s="310"/>
      <c r="C378" s="313"/>
      <c r="D378" s="313"/>
      <c r="E378" s="316"/>
    </row>
    <row r="379" spans="2:5" ht="13.5" customHeight="1" thickBot="1">
      <c r="B379" s="311"/>
      <c r="C379" s="314"/>
      <c r="D379" s="314"/>
      <c r="E379" s="316"/>
    </row>
    <row r="380" spans="2:5" ht="90">
      <c r="B380" s="139" t="s">
        <v>444</v>
      </c>
      <c r="C380" s="140" t="s">
        <v>445</v>
      </c>
      <c r="D380" s="141" t="s">
        <v>446</v>
      </c>
      <c r="E380" s="142" t="s">
        <v>447</v>
      </c>
    </row>
  </sheetData>
  <mergeCells count="14">
    <mergeCell ref="B359:E359"/>
    <mergeCell ref="C369:C370"/>
    <mergeCell ref="D369:D370"/>
    <mergeCell ref="B376:B379"/>
    <mergeCell ref="C376:C379"/>
    <mergeCell ref="D376:D379"/>
    <mergeCell ref="E376:E379"/>
    <mergeCell ref="C371:C373"/>
    <mergeCell ref="D371:D373"/>
    <mergeCell ref="E371:E373"/>
    <mergeCell ref="B374:B375"/>
    <mergeCell ref="C374:C375"/>
    <mergeCell ref="D374:D375"/>
    <mergeCell ref="E374:E375"/>
  </mergeCells>
  <phoneticPr fontId="3" type="noConversion"/>
  <pageMargins left="0.75" right="0.75" top="1" bottom="1" header="0" footer="0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O84"/>
  <sheetViews>
    <sheetView showGridLines="0" topLeftCell="A16" zoomScaleNormal="100" zoomScaleSheetLayoutView="65" workbookViewId="0">
      <selection activeCell="D19" sqref="D19"/>
    </sheetView>
  </sheetViews>
  <sheetFormatPr baseColWidth="10" defaultRowHeight="12.75"/>
  <cols>
    <col min="1" max="1" width="7.85546875" customWidth="1"/>
    <col min="2" max="2" width="10.28515625" bestFit="1" customWidth="1"/>
    <col min="3" max="3" width="9.28515625" customWidth="1"/>
    <col min="4" max="4" width="54.42578125" customWidth="1"/>
    <col min="5" max="5" width="17.5703125" bestFit="1" customWidth="1"/>
    <col min="6" max="7" width="18.140625" bestFit="1" customWidth="1"/>
    <col min="8" max="8" width="20.28515625" customWidth="1"/>
  </cols>
  <sheetData>
    <row r="1" spans="2:15" ht="15.75">
      <c r="B1" s="5"/>
      <c r="C1" s="5"/>
      <c r="D1" s="98" t="s">
        <v>415</v>
      </c>
      <c r="E1" s="7"/>
      <c r="F1" s="5"/>
      <c r="G1" s="5"/>
      <c r="H1" s="5"/>
      <c r="I1" s="5"/>
      <c r="J1" s="5"/>
      <c r="K1" s="5"/>
      <c r="L1" s="5"/>
      <c r="M1" s="5"/>
      <c r="N1" s="5"/>
      <c r="O1" s="5"/>
    </row>
    <row r="2" spans="2:15" ht="15.75">
      <c r="B2" s="5"/>
      <c r="C2" s="302" t="s">
        <v>147</v>
      </c>
      <c r="D2" s="302"/>
      <c r="E2" s="302"/>
      <c r="F2" s="302"/>
      <c r="G2" s="302"/>
      <c r="H2" s="302"/>
      <c r="I2" s="5"/>
      <c r="J2" s="5"/>
      <c r="K2" s="5"/>
      <c r="L2" s="5"/>
      <c r="M2" s="5"/>
      <c r="N2" s="5"/>
      <c r="O2" s="5"/>
    </row>
    <row r="3" spans="2:15" ht="15.75">
      <c r="B3" s="5"/>
      <c r="C3" s="302" t="s">
        <v>76</v>
      </c>
      <c r="D3" s="302"/>
      <c r="E3" s="302"/>
      <c r="F3" s="302"/>
      <c r="G3" s="302"/>
      <c r="H3" s="302"/>
      <c r="I3" s="5"/>
      <c r="J3" s="5"/>
      <c r="K3" s="5"/>
      <c r="L3" s="5"/>
      <c r="M3" s="5"/>
      <c r="N3" s="5"/>
      <c r="O3" s="5"/>
    </row>
    <row r="4" spans="2:15" ht="15.75">
      <c r="B4" s="5"/>
      <c r="C4" s="302" t="s">
        <v>456</v>
      </c>
      <c r="D4" s="302"/>
      <c r="E4" s="302"/>
      <c r="F4" s="302"/>
      <c r="G4" s="302"/>
      <c r="H4" s="302"/>
      <c r="I4" s="5"/>
      <c r="J4" s="5"/>
      <c r="K4" s="5"/>
      <c r="L4" s="5"/>
      <c r="M4" s="5"/>
      <c r="N4" s="5"/>
      <c r="O4" s="5"/>
    </row>
    <row r="5" spans="2:15" ht="15.75">
      <c r="B5" s="5"/>
      <c r="C5" s="303" t="s">
        <v>21</v>
      </c>
      <c r="D5" s="303"/>
      <c r="E5" s="303"/>
      <c r="F5" s="303"/>
      <c r="G5" s="303"/>
      <c r="H5" s="303"/>
      <c r="I5" s="5"/>
      <c r="J5" s="5"/>
      <c r="K5" s="5"/>
      <c r="L5" s="5"/>
      <c r="M5" s="5"/>
      <c r="N5" s="5"/>
      <c r="O5" s="5"/>
    </row>
    <row r="6" spans="2:15" ht="15.75">
      <c r="B6" s="5"/>
      <c r="C6" s="302"/>
      <c r="D6" s="302"/>
      <c r="E6" s="302"/>
      <c r="F6" s="302"/>
      <c r="G6" s="302"/>
      <c r="H6" s="302"/>
      <c r="I6" s="5"/>
      <c r="J6" s="5"/>
      <c r="K6" s="5"/>
      <c r="L6" s="5"/>
      <c r="M6" s="5"/>
      <c r="N6" s="5"/>
      <c r="O6" s="5"/>
    </row>
    <row r="7" spans="2:15" ht="15.75">
      <c r="B7" s="5"/>
      <c r="C7" s="5"/>
      <c r="D7" s="98" t="s">
        <v>416</v>
      </c>
      <c r="E7" s="7"/>
      <c r="F7" s="5"/>
      <c r="G7" s="5"/>
      <c r="H7" s="5"/>
      <c r="I7" s="5"/>
      <c r="J7" s="5"/>
      <c r="K7" s="5"/>
      <c r="L7" s="5"/>
      <c r="M7" s="5"/>
      <c r="N7" s="5"/>
      <c r="O7" s="5"/>
    </row>
    <row r="8" spans="2:15" ht="13.5" thickBot="1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2:15" ht="38.25" customHeight="1" thickBot="1">
      <c r="B9" s="230" t="s">
        <v>482</v>
      </c>
      <c r="C9" s="99"/>
      <c r="D9" s="99" t="s">
        <v>68</v>
      </c>
      <c r="E9" s="100" t="s">
        <v>77</v>
      </c>
      <c r="F9" s="100" t="s">
        <v>78</v>
      </c>
      <c r="G9" s="100" t="s">
        <v>79</v>
      </c>
      <c r="H9" s="100" t="s">
        <v>80</v>
      </c>
      <c r="I9" s="5"/>
      <c r="J9" s="5"/>
      <c r="K9" s="5"/>
      <c r="L9" s="5"/>
      <c r="M9" s="5"/>
      <c r="N9" s="5"/>
      <c r="O9" s="5"/>
    </row>
    <row r="10" spans="2:15">
      <c r="B10" s="226"/>
      <c r="C10" s="26"/>
      <c r="D10" s="26"/>
      <c r="E10" s="26"/>
      <c r="F10" s="26"/>
      <c r="G10" s="26"/>
      <c r="H10" s="27"/>
      <c r="I10" s="5"/>
      <c r="J10" s="5"/>
      <c r="K10" s="5"/>
      <c r="L10" s="5"/>
      <c r="M10" s="5"/>
      <c r="N10" s="5"/>
      <c r="O10" s="5"/>
    </row>
    <row r="11" spans="2:15">
      <c r="B11" s="226"/>
      <c r="C11" s="228" t="s">
        <v>67</v>
      </c>
      <c r="D11" s="22" t="s">
        <v>114</v>
      </c>
      <c r="E11" s="23"/>
      <c r="F11" s="23"/>
      <c r="G11" s="23"/>
      <c r="H11" s="24"/>
      <c r="I11" s="5"/>
      <c r="J11" s="5"/>
      <c r="K11" s="5"/>
      <c r="L11" s="5"/>
      <c r="M11" s="5"/>
      <c r="N11" s="5"/>
      <c r="O11" s="5"/>
    </row>
    <row r="12" spans="2:15">
      <c r="B12" s="226"/>
      <c r="C12" s="23"/>
      <c r="D12" s="22"/>
      <c r="E12" s="23"/>
      <c r="F12" s="23"/>
      <c r="G12" s="23"/>
      <c r="H12" s="24"/>
      <c r="I12" s="5"/>
      <c r="J12" s="5"/>
      <c r="K12" s="5"/>
      <c r="L12" s="5"/>
      <c r="M12" s="5"/>
      <c r="N12" s="5"/>
      <c r="O12" s="5"/>
    </row>
    <row r="13" spans="2:15">
      <c r="B13" s="226">
        <v>1</v>
      </c>
      <c r="C13" s="13"/>
      <c r="D13" s="5" t="s">
        <v>90</v>
      </c>
      <c r="E13" s="156"/>
      <c r="F13" s="156"/>
      <c r="G13" s="156"/>
      <c r="H13" s="157"/>
      <c r="I13" s="5"/>
      <c r="J13" s="5"/>
      <c r="K13" s="5"/>
      <c r="L13" s="5"/>
      <c r="M13" s="5"/>
      <c r="N13" s="5"/>
      <c r="O13" s="5"/>
    </row>
    <row r="14" spans="2:15">
      <c r="B14" s="226">
        <v>2</v>
      </c>
      <c r="C14" s="13" t="s">
        <v>52</v>
      </c>
      <c r="D14" s="5" t="s">
        <v>56</v>
      </c>
      <c r="E14" s="158">
        <f>E15+E16</f>
        <v>0</v>
      </c>
      <c r="F14" s="158">
        <f>F15+F16</f>
        <v>0</v>
      </c>
      <c r="G14" s="158">
        <f>G15+G16</f>
        <v>0</v>
      </c>
      <c r="H14" s="234">
        <f>H15+H16</f>
        <v>0</v>
      </c>
      <c r="I14" s="5"/>
      <c r="J14" s="5"/>
      <c r="K14" s="5"/>
      <c r="L14" s="5"/>
      <c r="M14" s="5"/>
      <c r="N14" s="5"/>
      <c r="O14" s="5"/>
    </row>
    <row r="15" spans="2:15">
      <c r="B15" s="226">
        <v>3</v>
      </c>
      <c r="C15" s="13"/>
      <c r="D15" s="25" t="s">
        <v>57</v>
      </c>
      <c r="E15" s="5"/>
      <c r="F15" s="5"/>
      <c r="G15" s="5"/>
      <c r="H15" s="6"/>
      <c r="I15" s="5"/>
      <c r="J15" s="5"/>
      <c r="K15" s="5"/>
      <c r="L15" s="5"/>
      <c r="M15" s="5"/>
      <c r="N15" s="5"/>
      <c r="O15" s="5"/>
    </row>
    <row r="16" spans="2:15">
      <c r="B16" s="226">
        <v>4</v>
      </c>
      <c r="C16" s="13"/>
      <c r="D16" s="25" t="s">
        <v>58</v>
      </c>
      <c r="E16" s="5"/>
      <c r="F16" s="5"/>
      <c r="G16" s="5"/>
      <c r="H16" s="6"/>
      <c r="I16" s="5"/>
      <c r="J16" s="5"/>
      <c r="K16" s="5"/>
      <c r="L16" s="5"/>
      <c r="M16" s="5"/>
      <c r="N16" s="5"/>
      <c r="O16" s="5"/>
    </row>
    <row r="17" spans="2:15">
      <c r="B17" s="226">
        <v>5</v>
      </c>
      <c r="C17" s="13" t="s">
        <v>52</v>
      </c>
      <c r="D17" s="5" t="s">
        <v>53</v>
      </c>
      <c r="E17" s="94">
        <f>E18+E19+E20</f>
        <v>0</v>
      </c>
      <c r="F17" s="94">
        <f>F18+F19+F20</f>
        <v>0</v>
      </c>
      <c r="G17" s="94">
        <f>G18+G19+G20</f>
        <v>0</v>
      </c>
      <c r="H17" s="95">
        <f>H18+H19+H20</f>
        <v>0</v>
      </c>
      <c r="I17" s="5"/>
      <c r="J17" s="5"/>
      <c r="K17" s="5"/>
      <c r="L17" s="5"/>
      <c r="M17" s="5"/>
      <c r="N17" s="5"/>
      <c r="O17" s="5"/>
    </row>
    <row r="18" spans="2:15">
      <c r="B18" s="226">
        <v>6</v>
      </c>
      <c r="C18" s="13"/>
      <c r="D18" s="25" t="s">
        <v>59</v>
      </c>
      <c r="E18" s="94"/>
      <c r="F18" s="94"/>
      <c r="G18" s="94"/>
      <c r="H18" s="95"/>
      <c r="I18" s="5"/>
      <c r="J18" s="5"/>
      <c r="K18" s="5"/>
      <c r="L18" s="5"/>
      <c r="M18" s="5"/>
      <c r="N18" s="5"/>
      <c r="O18" s="5"/>
    </row>
    <row r="19" spans="2:15">
      <c r="B19" s="226">
        <v>7</v>
      </c>
      <c r="C19" s="13"/>
      <c r="D19" s="25" t="s">
        <v>60</v>
      </c>
      <c r="E19" s="94"/>
      <c r="F19" s="94"/>
      <c r="G19" s="94"/>
      <c r="H19" s="95"/>
      <c r="I19" s="5"/>
      <c r="J19" s="5"/>
      <c r="K19" s="5"/>
      <c r="L19" s="5"/>
      <c r="M19" s="5"/>
      <c r="N19" s="5"/>
      <c r="O19" s="5"/>
    </row>
    <row r="20" spans="2:15">
      <c r="B20" s="226">
        <v>8</v>
      </c>
      <c r="C20" s="13"/>
      <c r="D20" s="25" t="s">
        <v>61</v>
      </c>
      <c r="E20" s="94"/>
      <c r="F20" s="94"/>
      <c r="G20" s="94"/>
      <c r="H20" s="95"/>
      <c r="I20" s="5"/>
      <c r="J20" s="5"/>
      <c r="K20" s="5"/>
      <c r="L20" s="5"/>
      <c r="M20" s="5"/>
      <c r="N20" s="5"/>
      <c r="O20" s="5"/>
    </row>
    <row r="21" spans="2:15">
      <c r="B21" s="226">
        <v>9</v>
      </c>
      <c r="C21" s="13" t="s">
        <v>52</v>
      </c>
      <c r="D21" s="5" t="s">
        <v>54</v>
      </c>
      <c r="E21" s="5">
        <f>E22+E23</f>
        <v>0</v>
      </c>
      <c r="F21" s="5">
        <f>F22+F23</f>
        <v>0</v>
      </c>
      <c r="G21" s="5">
        <f>G22+G23</f>
        <v>0</v>
      </c>
      <c r="H21" s="6">
        <f>H22+H23</f>
        <v>0</v>
      </c>
      <c r="I21" s="5"/>
      <c r="J21" s="5"/>
      <c r="K21" s="5"/>
      <c r="L21" s="5"/>
      <c r="M21" s="5"/>
      <c r="N21" s="5"/>
      <c r="O21" s="5"/>
    </row>
    <row r="22" spans="2:15">
      <c r="B22" s="226">
        <v>10</v>
      </c>
      <c r="C22" s="13"/>
      <c r="D22" s="25" t="s">
        <v>62</v>
      </c>
      <c r="E22" s="5"/>
      <c r="F22" s="5"/>
      <c r="G22" s="5"/>
      <c r="H22" s="6"/>
      <c r="I22" s="5"/>
      <c r="J22" s="5"/>
      <c r="K22" s="5"/>
      <c r="L22" s="5"/>
      <c r="M22" s="5"/>
      <c r="N22" s="5"/>
      <c r="O22" s="5"/>
    </row>
    <row r="23" spans="2:15">
      <c r="B23" s="226">
        <v>11</v>
      </c>
      <c r="C23" s="13"/>
      <c r="D23" s="25" t="s">
        <v>63</v>
      </c>
      <c r="E23" s="5"/>
      <c r="F23" s="5"/>
      <c r="G23" s="5"/>
      <c r="H23" s="6"/>
      <c r="I23" s="5"/>
      <c r="J23" s="5"/>
      <c r="K23" s="5"/>
      <c r="L23" s="5"/>
      <c r="M23" s="5"/>
      <c r="N23" s="5"/>
      <c r="O23" s="5"/>
    </row>
    <row r="24" spans="2:15">
      <c r="B24" s="226">
        <v>12</v>
      </c>
      <c r="C24" s="13" t="s">
        <v>52</v>
      </c>
      <c r="D24" s="5" t="s">
        <v>64</v>
      </c>
      <c r="E24" s="94">
        <f>E25+E26</f>
        <v>0</v>
      </c>
      <c r="F24" s="94">
        <f>F25+F26</f>
        <v>0</v>
      </c>
      <c r="G24" s="94">
        <f>G25+G26</f>
        <v>0</v>
      </c>
      <c r="H24" s="95">
        <f>H25+H26</f>
        <v>0</v>
      </c>
      <c r="I24" s="5"/>
      <c r="J24" s="5"/>
      <c r="K24" s="5"/>
      <c r="L24" s="5"/>
      <c r="M24" s="5"/>
      <c r="N24" s="5"/>
      <c r="O24" s="5"/>
    </row>
    <row r="25" spans="2:15">
      <c r="B25" s="226">
        <v>13</v>
      </c>
      <c r="C25" s="13"/>
      <c r="D25" s="25" t="s">
        <v>65</v>
      </c>
      <c r="E25" s="94"/>
      <c r="F25" s="94"/>
      <c r="G25" s="94"/>
      <c r="H25" s="95"/>
      <c r="I25" s="5"/>
      <c r="J25" s="5"/>
      <c r="K25" s="5"/>
      <c r="L25" s="5"/>
      <c r="M25" s="5"/>
      <c r="N25" s="5"/>
      <c r="O25" s="5"/>
    </row>
    <row r="26" spans="2:15">
      <c r="B26" s="226">
        <v>14</v>
      </c>
      <c r="C26" s="13"/>
      <c r="D26" s="25" t="s">
        <v>66</v>
      </c>
      <c r="E26" s="5"/>
      <c r="F26" s="94"/>
      <c r="G26" s="94"/>
      <c r="H26" s="95"/>
      <c r="I26" s="5"/>
      <c r="J26" s="5"/>
      <c r="K26" s="5"/>
      <c r="L26" s="5"/>
      <c r="M26" s="5"/>
      <c r="N26" s="5"/>
      <c r="O26" s="5"/>
    </row>
    <row r="27" spans="2:15">
      <c r="B27" s="226">
        <v>15</v>
      </c>
      <c r="C27" s="13" t="s">
        <v>52</v>
      </c>
      <c r="D27" s="5" t="s">
        <v>55</v>
      </c>
      <c r="E27" s="94"/>
      <c r="F27" s="94"/>
      <c r="G27" s="94"/>
      <c r="H27" s="95"/>
      <c r="I27" s="5"/>
      <c r="J27" s="5"/>
      <c r="K27" s="5"/>
      <c r="L27" s="5"/>
      <c r="M27" s="5"/>
      <c r="N27" s="5"/>
      <c r="O27" s="5"/>
    </row>
    <row r="28" spans="2:15" ht="13.5" customHeight="1" thickBot="1">
      <c r="B28" s="226"/>
      <c r="C28" s="13"/>
      <c r="D28" s="8"/>
      <c r="E28" s="8"/>
      <c r="F28" s="3"/>
      <c r="G28" s="3"/>
      <c r="H28" s="4"/>
      <c r="I28" s="5"/>
      <c r="J28" s="5"/>
      <c r="K28" s="5"/>
      <c r="L28" s="5"/>
      <c r="M28" s="5"/>
      <c r="N28" s="5"/>
      <c r="O28" s="5"/>
    </row>
    <row r="29" spans="2:15" ht="13.5" thickBot="1">
      <c r="B29" s="226">
        <v>16</v>
      </c>
      <c r="C29" s="61" t="s">
        <v>151</v>
      </c>
      <c r="D29" s="100"/>
      <c r="E29" s="101">
        <f>E13+E14+E17+E21+E24+E27</f>
        <v>0</v>
      </c>
      <c r="F29" s="101">
        <f>F13+F14+F17+F21+F24+F27</f>
        <v>0</v>
      </c>
      <c r="G29" s="101">
        <f>G13+G14+G17+G21+G24+G27</f>
        <v>0</v>
      </c>
      <c r="H29" s="101">
        <f>H13+H14+H17+H21+H24+H27</f>
        <v>0</v>
      </c>
      <c r="I29" s="5"/>
      <c r="J29" s="5"/>
      <c r="K29" s="5"/>
      <c r="L29" s="5"/>
      <c r="M29" s="5"/>
      <c r="N29" s="5"/>
      <c r="O29" s="5"/>
    </row>
    <row r="30" spans="2:15">
      <c r="B30" s="226"/>
      <c r="C30" s="229"/>
      <c r="D30" s="22"/>
      <c r="E30" s="23"/>
      <c r="F30" s="23"/>
      <c r="G30" s="23"/>
      <c r="H30" s="24"/>
      <c r="I30" s="5"/>
      <c r="J30" s="5"/>
      <c r="K30" s="5"/>
      <c r="L30" s="5"/>
      <c r="M30" s="5"/>
      <c r="N30" s="5"/>
      <c r="O30" s="5"/>
    </row>
    <row r="31" spans="2:15">
      <c r="B31" s="226">
        <v>17</v>
      </c>
      <c r="C31" s="228" t="s">
        <v>69</v>
      </c>
      <c r="D31" s="22" t="s">
        <v>113</v>
      </c>
      <c r="E31" s="299" t="s">
        <v>417</v>
      </c>
      <c r="F31" s="300"/>
      <c r="G31" s="300"/>
      <c r="H31" s="301"/>
      <c r="I31" s="5"/>
      <c r="J31" s="5"/>
      <c r="K31" s="5"/>
      <c r="L31" s="5"/>
      <c r="M31" s="5"/>
      <c r="N31" s="5"/>
      <c r="O31" s="5"/>
    </row>
    <row r="32" spans="2:15">
      <c r="B32" s="226"/>
      <c r="C32" s="13"/>
      <c r="D32" s="5"/>
      <c r="E32" s="5"/>
      <c r="F32" s="5"/>
      <c r="G32" s="5"/>
      <c r="H32" s="6"/>
      <c r="I32" s="5"/>
      <c r="J32" s="5"/>
      <c r="K32" s="5"/>
      <c r="L32" s="5"/>
      <c r="M32" s="5"/>
      <c r="N32" s="5"/>
      <c r="O32" s="5"/>
    </row>
    <row r="33" spans="2:15">
      <c r="B33" s="226">
        <v>18</v>
      </c>
      <c r="C33" s="13"/>
      <c r="D33" s="5" t="s">
        <v>70</v>
      </c>
      <c r="E33" s="94">
        <f>E34+E35</f>
        <v>0</v>
      </c>
      <c r="F33" s="94">
        <f>F34+F35</f>
        <v>0</v>
      </c>
      <c r="G33" s="94">
        <f>G34+G35</f>
        <v>0</v>
      </c>
      <c r="H33" s="95">
        <f>H34+H35</f>
        <v>0</v>
      </c>
      <c r="I33" s="5"/>
      <c r="J33" s="5"/>
      <c r="K33" s="5"/>
      <c r="L33" s="5"/>
      <c r="M33" s="5"/>
      <c r="N33" s="5"/>
      <c r="O33" s="5"/>
    </row>
    <row r="34" spans="2:15">
      <c r="B34" s="226">
        <v>19</v>
      </c>
      <c r="C34" s="13"/>
      <c r="D34" s="25" t="s">
        <v>50</v>
      </c>
      <c r="E34" s="94"/>
      <c r="F34" s="94"/>
      <c r="G34" s="94"/>
      <c r="H34" s="95"/>
      <c r="I34" s="5"/>
      <c r="J34" s="5"/>
      <c r="K34" s="5"/>
      <c r="L34" s="5"/>
      <c r="M34" s="5"/>
      <c r="N34" s="5"/>
      <c r="O34" s="5"/>
    </row>
    <row r="35" spans="2:15">
      <c r="B35" s="226">
        <v>20</v>
      </c>
      <c r="C35" s="13"/>
      <c r="D35" s="25" t="s">
        <v>71</v>
      </c>
      <c r="E35" s="94"/>
      <c r="F35" s="94"/>
      <c r="G35" s="94"/>
      <c r="H35" s="95"/>
      <c r="I35" s="5"/>
      <c r="J35" s="5"/>
      <c r="K35" s="5"/>
      <c r="L35" s="5"/>
      <c r="M35" s="5"/>
      <c r="N35" s="5"/>
      <c r="O35" s="5"/>
    </row>
    <row r="36" spans="2:15">
      <c r="B36" s="226">
        <v>21</v>
      </c>
      <c r="C36" s="13" t="s">
        <v>52</v>
      </c>
      <c r="D36" s="5" t="s">
        <v>72</v>
      </c>
      <c r="E36" s="94">
        <f>E37+E38+E39</f>
        <v>0</v>
      </c>
      <c r="F36" s="94">
        <f>F37+F38+F39</f>
        <v>0</v>
      </c>
      <c r="G36" s="94">
        <f>G37+G38+G39</f>
        <v>0</v>
      </c>
      <c r="H36" s="95">
        <f>H37+H38+H39</f>
        <v>0</v>
      </c>
      <c r="I36" s="5"/>
      <c r="J36" s="5"/>
      <c r="K36" s="5"/>
      <c r="L36" s="5"/>
      <c r="M36" s="5"/>
      <c r="N36" s="5"/>
      <c r="O36" s="5"/>
    </row>
    <row r="37" spans="2:15">
      <c r="B37" s="226">
        <v>22</v>
      </c>
      <c r="C37" s="13"/>
      <c r="D37" s="25" t="s">
        <v>73</v>
      </c>
      <c r="E37" s="94"/>
      <c r="F37" s="94"/>
      <c r="G37" s="94"/>
      <c r="H37" s="95"/>
      <c r="I37" s="5"/>
      <c r="J37" s="5"/>
      <c r="K37" s="5"/>
      <c r="L37" s="5"/>
      <c r="M37" s="5"/>
      <c r="N37" s="5"/>
      <c r="O37" s="5"/>
    </row>
    <row r="38" spans="2:15">
      <c r="B38" s="226">
        <v>23</v>
      </c>
      <c r="C38" s="13"/>
      <c r="D38" s="25" t="s">
        <v>74</v>
      </c>
      <c r="E38" s="94"/>
      <c r="F38" s="94"/>
      <c r="G38" s="94"/>
      <c r="H38" s="95"/>
      <c r="I38" s="5"/>
      <c r="J38" s="5"/>
      <c r="K38" s="5"/>
      <c r="L38" s="5"/>
      <c r="M38" s="5"/>
      <c r="N38" s="5"/>
      <c r="O38" s="5"/>
    </row>
    <row r="39" spans="2:15">
      <c r="B39" s="226">
        <v>24</v>
      </c>
      <c r="C39" s="13"/>
      <c r="D39" s="25" t="s">
        <v>117</v>
      </c>
      <c r="E39" s="94"/>
      <c r="F39" s="94"/>
      <c r="G39" s="94"/>
      <c r="H39" s="95"/>
      <c r="I39" s="5"/>
      <c r="J39" s="5"/>
      <c r="K39" s="5"/>
      <c r="L39" s="5"/>
      <c r="M39" s="5"/>
      <c r="N39" s="5"/>
      <c r="O39" s="5"/>
    </row>
    <row r="40" spans="2:15">
      <c r="B40" s="226">
        <v>25</v>
      </c>
      <c r="C40" s="13" t="s">
        <v>52</v>
      </c>
      <c r="D40" s="5" t="s">
        <v>75</v>
      </c>
      <c r="E40" s="94"/>
      <c r="F40" s="94"/>
      <c r="G40" s="94"/>
      <c r="H40" s="95"/>
      <c r="I40" s="5"/>
      <c r="J40" s="5"/>
      <c r="K40" s="5"/>
      <c r="L40" s="5"/>
      <c r="M40" s="5"/>
      <c r="N40" s="5"/>
      <c r="O40" s="5"/>
    </row>
    <row r="41" spans="2:15" ht="13.5" thickBot="1">
      <c r="B41" s="226"/>
      <c r="C41" s="13"/>
      <c r="D41" s="5"/>
      <c r="E41" s="5"/>
      <c r="F41" s="5"/>
      <c r="G41" s="5"/>
      <c r="H41" s="6"/>
      <c r="I41" s="5"/>
      <c r="J41" s="5"/>
      <c r="K41" s="5"/>
      <c r="L41" s="5"/>
      <c r="M41" s="5"/>
      <c r="N41" s="5"/>
      <c r="O41" s="5"/>
    </row>
    <row r="42" spans="2:15" ht="13.5" thickBot="1">
      <c r="B42" s="226">
        <v>26</v>
      </c>
      <c r="C42" s="61" t="s">
        <v>153</v>
      </c>
      <c r="D42" s="100"/>
      <c r="E42" s="101">
        <f>E33+E36+E40</f>
        <v>0</v>
      </c>
      <c r="F42" s="101">
        <f>F33+F36+F40</f>
        <v>0</v>
      </c>
      <c r="G42" s="101">
        <f>G33+G36+G40</f>
        <v>0</v>
      </c>
      <c r="H42" s="101">
        <f>H33+H36+H40</f>
        <v>0</v>
      </c>
      <c r="I42" s="5"/>
      <c r="J42" s="5"/>
      <c r="K42" s="5"/>
      <c r="L42" s="5"/>
      <c r="M42" s="5"/>
      <c r="N42" s="5"/>
      <c r="O42" s="5"/>
    </row>
    <row r="43" spans="2:15" ht="13.5" thickBot="1">
      <c r="B43" s="226"/>
      <c r="C43" s="223"/>
      <c r="D43" s="8"/>
      <c r="E43" s="8"/>
      <c r="F43" s="8"/>
      <c r="G43" s="8"/>
      <c r="H43" s="4"/>
      <c r="I43" s="5"/>
      <c r="J43" s="5"/>
      <c r="K43" s="5"/>
      <c r="L43" s="5"/>
      <c r="M43" s="5"/>
      <c r="N43" s="5"/>
      <c r="O43" s="5"/>
    </row>
    <row r="44" spans="2:15" s="10" customFormat="1" ht="21" thickBot="1">
      <c r="B44" s="226">
        <v>27</v>
      </c>
      <c r="C44" s="231" t="s">
        <v>488</v>
      </c>
      <c r="D44" s="100"/>
      <c r="E44" s="100" t="e">
        <f>(E29/E42)*100</f>
        <v>#DIV/0!</v>
      </c>
      <c r="F44" s="100" t="e">
        <f>(F29/F42)*100</f>
        <v>#DIV/0!</v>
      </c>
      <c r="G44" s="100" t="e">
        <f>(G29/G42)*100</f>
        <v>#DIV/0!</v>
      </c>
      <c r="H44" s="100" t="e">
        <f>(H29/H42)*100</f>
        <v>#DIV/0!</v>
      </c>
      <c r="I44" s="9"/>
      <c r="J44" s="9"/>
      <c r="K44" s="9"/>
      <c r="L44" s="9"/>
      <c r="M44" s="9"/>
      <c r="N44" s="9"/>
      <c r="O44" s="9"/>
    </row>
    <row r="45" spans="2:15" ht="13.5" thickBot="1">
      <c r="B45" s="226"/>
      <c r="C45" s="2"/>
      <c r="D45" s="2"/>
      <c r="E45" s="2"/>
      <c r="F45" s="2"/>
      <c r="G45" s="2"/>
      <c r="H45" s="12"/>
      <c r="I45" s="5"/>
      <c r="J45" s="5"/>
      <c r="K45" s="5"/>
      <c r="L45" s="5"/>
      <c r="M45" s="5"/>
      <c r="N45" s="5"/>
      <c r="O45" s="5"/>
    </row>
    <row r="46" spans="2:15" ht="13.5" thickBot="1">
      <c r="B46" s="226">
        <v>28</v>
      </c>
      <c r="C46" s="61" t="s">
        <v>489</v>
      </c>
      <c r="D46" s="100"/>
      <c r="E46" s="101">
        <f>E29-E42</f>
        <v>0</v>
      </c>
      <c r="F46" s="101">
        <f>F29-F42</f>
        <v>0</v>
      </c>
      <c r="G46" s="101">
        <f>G29-G42</f>
        <v>0</v>
      </c>
      <c r="H46" s="101">
        <f>H29-H42</f>
        <v>0</v>
      </c>
      <c r="I46" s="5"/>
      <c r="J46" s="5"/>
      <c r="K46" s="5"/>
      <c r="L46" s="5"/>
      <c r="M46" s="5"/>
      <c r="N46" s="5"/>
      <c r="O46" s="5"/>
    </row>
    <row r="47" spans="2:1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2:15">
      <c r="B48" s="5"/>
      <c r="C48" s="232" t="s">
        <v>490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2:15">
      <c r="B49" s="5"/>
      <c r="C49" s="232" t="s">
        <v>491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2:1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2:1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2:1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2: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2:1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2:1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2:1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2: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2:1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2:1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2:1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2:1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2:1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2: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2: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2:1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2:1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2: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2: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2:1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2:1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2:1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2: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2:1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2:1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2:1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2:1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2:1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</sheetData>
  <mergeCells count="6">
    <mergeCell ref="E31:H31"/>
    <mergeCell ref="C2:H2"/>
    <mergeCell ref="C3:H3"/>
    <mergeCell ref="C4:H4"/>
    <mergeCell ref="C6:H6"/>
    <mergeCell ref="C5:H5"/>
  </mergeCells>
  <phoneticPr fontId="3" type="noConversion"/>
  <pageMargins left="0.23" right="0.27" top="0.5" bottom="0.54" header="0" footer="0"/>
  <pageSetup paperSize="9" scale="75" orientation="portrait" r:id="rId1"/>
  <headerFooter alignWithMargins="0"/>
  <ignoredErrors>
    <ignoredError sqref="E44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X78"/>
  <sheetViews>
    <sheetView zoomScaleNormal="100" workbookViewId="0">
      <pane xSplit="2" ySplit="10" topLeftCell="C29" activePane="bottomRight" state="frozen"/>
      <selection pane="topRight" activeCell="C1" sqref="C1"/>
      <selection pane="bottomLeft" activeCell="A10" sqref="A10"/>
      <selection pane="bottomRight" activeCell="B16" sqref="B16"/>
    </sheetView>
  </sheetViews>
  <sheetFormatPr baseColWidth="10" defaultRowHeight="12.75"/>
  <cols>
    <col min="1" max="1" width="9.140625" customWidth="1"/>
    <col min="2" max="2" width="74.5703125" customWidth="1"/>
    <col min="3" max="4" width="17" bestFit="1" customWidth="1"/>
    <col min="5" max="5" width="16.42578125" bestFit="1" customWidth="1"/>
    <col min="6" max="6" width="17" bestFit="1" customWidth="1"/>
    <col min="7" max="9" width="16.5703125" bestFit="1" customWidth="1"/>
    <col min="10" max="15" width="17.42578125" bestFit="1" customWidth="1"/>
  </cols>
  <sheetData>
    <row r="1" spans="1:2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24">
      <c r="A2" s="1"/>
      <c r="B2" s="52" t="s">
        <v>415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>
      <c r="A3" s="1"/>
      <c r="B3" s="31" t="s">
        <v>208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24">
      <c r="A4" s="1"/>
      <c r="B4" s="31" t="s">
        <v>120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>
      <c r="A5" s="1"/>
      <c r="B5" s="45" t="s">
        <v>21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24">
      <c r="A6" s="1"/>
      <c r="B6" s="31" t="s">
        <v>91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24">
      <c r="A7" s="1"/>
      <c r="B7" s="31" t="s">
        <v>450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R7" s="23"/>
    </row>
    <row r="8" spans="1:24" ht="13.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R8" s="32"/>
    </row>
    <row r="9" spans="1:24" ht="25.5" customHeight="1">
      <c r="A9" s="324" t="s">
        <v>481</v>
      </c>
      <c r="B9" s="159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1" t="s">
        <v>107</v>
      </c>
      <c r="O9" s="162"/>
      <c r="P9" s="1"/>
      <c r="R9" s="32"/>
    </row>
    <row r="10" spans="1:24">
      <c r="A10" s="325"/>
      <c r="B10" s="163"/>
      <c r="C10" s="164" t="s">
        <v>96</v>
      </c>
      <c r="D10" s="164" t="s">
        <v>97</v>
      </c>
      <c r="E10" s="164" t="s">
        <v>98</v>
      </c>
      <c r="F10" s="164" t="s">
        <v>99</v>
      </c>
      <c r="G10" s="164" t="s">
        <v>100</v>
      </c>
      <c r="H10" s="164" t="s">
        <v>101</v>
      </c>
      <c r="I10" s="164" t="s">
        <v>102</v>
      </c>
      <c r="J10" s="164" t="s">
        <v>103</v>
      </c>
      <c r="K10" s="164" t="s">
        <v>104</v>
      </c>
      <c r="L10" s="164" t="s">
        <v>105</v>
      </c>
      <c r="M10" s="164" t="s">
        <v>106</v>
      </c>
      <c r="N10" s="164" t="s">
        <v>108</v>
      </c>
      <c r="O10" s="165" t="s">
        <v>92</v>
      </c>
      <c r="P10" s="1"/>
      <c r="R10" s="32"/>
    </row>
    <row r="11" spans="1:24">
      <c r="A11" s="226"/>
      <c r="B11" s="5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20"/>
      <c r="P11" s="1"/>
      <c r="R11" s="32"/>
      <c r="X11" s="33"/>
    </row>
    <row r="12" spans="1:24">
      <c r="A12" s="226"/>
      <c r="B12" s="7" t="s">
        <v>131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20"/>
      <c r="P12" s="1"/>
      <c r="R12" s="32"/>
      <c r="W12" s="33"/>
      <c r="X12" s="33"/>
    </row>
    <row r="13" spans="1:24">
      <c r="A13" s="226"/>
      <c r="B13" s="5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20"/>
      <c r="P13" s="1"/>
      <c r="R13" s="32"/>
      <c r="W13" s="33"/>
      <c r="X13" s="33"/>
    </row>
    <row r="14" spans="1:24">
      <c r="A14" s="226">
        <v>1</v>
      </c>
      <c r="B14" s="166" t="s">
        <v>89</v>
      </c>
      <c r="C14" s="94"/>
      <c r="D14" s="94"/>
      <c r="E14" s="5"/>
      <c r="F14" s="5"/>
      <c r="G14" s="5"/>
      <c r="H14" s="5"/>
      <c r="I14" s="5"/>
      <c r="J14" s="5"/>
      <c r="K14" s="5"/>
      <c r="L14" s="5"/>
      <c r="M14" s="5"/>
      <c r="N14" s="5"/>
      <c r="O14" s="96">
        <f>SUM(C14:N14)</f>
        <v>0</v>
      </c>
      <c r="P14" s="1"/>
      <c r="R14" s="32"/>
      <c r="W14" s="33"/>
      <c r="X14" s="33"/>
    </row>
    <row r="15" spans="1:24">
      <c r="A15" s="226">
        <v>2</v>
      </c>
      <c r="B15" s="166" t="s">
        <v>112</v>
      </c>
      <c r="C15" s="94">
        <f>C16+C17+C18+C19</f>
        <v>0</v>
      </c>
      <c r="D15" s="94">
        <f t="shared" ref="D15:M15" si="0">D16+D17+D18+D19</f>
        <v>0</v>
      </c>
      <c r="E15" s="94">
        <f t="shared" si="0"/>
        <v>0</v>
      </c>
      <c r="F15" s="94">
        <f t="shared" si="0"/>
        <v>0</v>
      </c>
      <c r="G15" s="94">
        <f t="shared" si="0"/>
        <v>0</v>
      </c>
      <c r="H15" s="94">
        <f t="shared" si="0"/>
        <v>0</v>
      </c>
      <c r="I15" s="94">
        <f t="shared" si="0"/>
        <v>0</v>
      </c>
      <c r="J15" s="94">
        <f t="shared" si="0"/>
        <v>0</v>
      </c>
      <c r="K15" s="94">
        <f t="shared" si="0"/>
        <v>0</v>
      </c>
      <c r="L15" s="94">
        <f t="shared" si="0"/>
        <v>0</v>
      </c>
      <c r="M15" s="94">
        <f t="shared" si="0"/>
        <v>0</v>
      </c>
      <c r="N15" s="94">
        <f>N16+N17+N18+N19+N20</f>
        <v>0</v>
      </c>
      <c r="O15" s="96">
        <f t="shared" ref="O15:O27" si="1">SUM(C15:N15)</f>
        <v>0</v>
      </c>
      <c r="P15" s="1"/>
      <c r="R15" s="32"/>
      <c r="W15" s="33"/>
      <c r="X15" s="33"/>
    </row>
    <row r="16" spans="1:24">
      <c r="A16" s="226">
        <v>3</v>
      </c>
      <c r="B16" s="167" t="s">
        <v>121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96">
        <f t="shared" si="1"/>
        <v>0</v>
      </c>
      <c r="P16" s="1"/>
      <c r="R16" s="32"/>
      <c r="W16" s="33"/>
      <c r="X16" s="33"/>
    </row>
    <row r="17" spans="1:24">
      <c r="A17" s="226">
        <v>4</v>
      </c>
      <c r="B17" s="167" t="s">
        <v>122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96">
        <f t="shared" si="1"/>
        <v>0</v>
      </c>
      <c r="P17" s="1"/>
      <c r="R17" s="32"/>
      <c r="W17" s="33"/>
      <c r="X17" s="33"/>
    </row>
    <row r="18" spans="1:24">
      <c r="A18" s="226">
        <v>5</v>
      </c>
      <c r="B18" s="167" t="s">
        <v>123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6">
        <f t="shared" si="1"/>
        <v>0</v>
      </c>
      <c r="P18" s="1"/>
      <c r="R18" s="32"/>
      <c r="W18" s="33"/>
      <c r="X18" s="33"/>
    </row>
    <row r="19" spans="1:24">
      <c r="A19" s="226">
        <v>6</v>
      </c>
      <c r="B19" s="167" t="s">
        <v>124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6">
        <f t="shared" si="1"/>
        <v>0</v>
      </c>
      <c r="P19" s="1"/>
      <c r="R19" s="32"/>
      <c r="W19" s="33"/>
      <c r="X19" s="33"/>
    </row>
    <row r="20" spans="1:24">
      <c r="A20" s="226">
        <v>7</v>
      </c>
      <c r="B20" s="167" t="s">
        <v>125</v>
      </c>
      <c r="C20" s="300" t="s">
        <v>452</v>
      </c>
      <c r="D20" s="300"/>
      <c r="E20" s="300"/>
      <c r="F20" s="300"/>
      <c r="G20" s="300"/>
      <c r="H20" s="300"/>
      <c r="I20" s="300"/>
      <c r="J20" s="300"/>
      <c r="K20" s="300"/>
      <c r="L20" s="300"/>
      <c r="M20" s="300"/>
      <c r="N20" s="94"/>
      <c r="O20" s="96">
        <f>N20</f>
        <v>0</v>
      </c>
      <c r="P20" s="1"/>
      <c r="R20" s="23"/>
      <c r="W20" s="33"/>
      <c r="X20" s="33"/>
    </row>
    <row r="21" spans="1:24">
      <c r="A21" s="226">
        <v>8</v>
      </c>
      <c r="B21" s="166" t="s">
        <v>95</v>
      </c>
      <c r="C21" s="94">
        <f>C22+C23+C24+C25+C26</f>
        <v>0</v>
      </c>
      <c r="D21" s="94">
        <f t="shared" ref="D21:N21" si="2">D22+D23+D24+D25+D26</f>
        <v>0</v>
      </c>
      <c r="E21" s="94">
        <f t="shared" si="2"/>
        <v>0</v>
      </c>
      <c r="F21" s="94">
        <f t="shared" si="2"/>
        <v>0</v>
      </c>
      <c r="G21" s="94">
        <f t="shared" si="2"/>
        <v>0</v>
      </c>
      <c r="H21" s="94">
        <f t="shared" si="2"/>
        <v>0</v>
      </c>
      <c r="I21" s="94">
        <f t="shared" si="2"/>
        <v>0</v>
      </c>
      <c r="J21" s="94">
        <f t="shared" si="2"/>
        <v>0</v>
      </c>
      <c r="K21" s="94">
        <f t="shared" si="2"/>
        <v>0</v>
      </c>
      <c r="L21" s="94">
        <f t="shared" si="2"/>
        <v>0</v>
      </c>
      <c r="M21" s="94">
        <f t="shared" si="2"/>
        <v>0</v>
      </c>
      <c r="N21" s="94">
        <f t="shared" si="2"/>
        <v>0</v>
      </c>
      <c r="O21" s="96">
        <f t="shared" si="1"/>
        <v>0</v>
      </c>
      <c r="P21" s="1"/>
      <c r="W21" s="33"/>
      <c r="X21" s="33"/>
    </row>
    <row r="22" spans="1:24">
      <c r="A22" s="226">
        <v>9</v>
      </c>
      <c r="B22" s="167" t="s">
        <v>126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96">
        <f t="shared" si="1"/>
        <v>0</v>
      </c>
      <c r="P22" s="1"/>
      <c r="W22" s="33"/>
    </row>
    <row r="23" spans="1:24">
      <c r="A23" s="226">
        <v>10</v>
      </c>
      <c r="B23" s="167" t="s">
        <v>170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96">
        <f t="shared" si="1"/>
        <v>0</v>
      </c>
      <c r="P23" s="1"/>
      <c r="W23" s="33"/>
    </row>
    <row r="24" spans="1:24">
      <c r="A24" s="226">
        <v>11</v>
      </c>
      <c r="B24" s="167" t="s">
        <v>171</v>
      </c>
      <c r="C24" s="94"/>
      <c r="D24" s="94"/>
      <c r="E24" s="94"/>
      <c r="F24" s="5"/>
      <c r="G24" s="5"/>
      <c r="H24" s="5"/>
      <c r="I24" s="5"/>
      <c r="J24" s="5"/>
      <c r="K24" s="5"/>
      <c r="L24" s="5"/>
      <c r="M24" s="5"/>
      <c r="N24" s="5"/>
      <c r="O24" s="96">
        <f t="shared" si="1"/>
        <v>0</v>
      </c>
      <c r="P24" s="1"/>
    </row>
    <row r="25" spans="1:24">
      <c r="A25" s="226">
        <v>39</v>
      </c>
      <c r="B25" s="167" t="s">
        <v>206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6">
        <f t="shared" si="1"/>
        <v>0</v>
      </c>
      <c r="P25" s="1"/>
    </row>
    <row r="26" spans="1:24">
      <c r="A26" s="226">
        <v>12</v>
      </c>
      <c r="B26" s="167" t="s">
        <v>172</v>
      </c>
      <c r="C26" s="94"/>
      <c r="D26" s="94"/>
      <c r="E26" s="5"/>
      <c r="F26" s="94"/>
      <c r="G26" s="94"/>
      <c r="H26" s="5"/>
      <c r="I26" s="5"/>
      <c r="J26" s="5"/>
      <c r="K26" s="94"/>
      <c r="L26" s="5"/>
      <c r="M26" s="94"/>
      <c r="N26" s="94"/>
      <c r="O26" s="96">
        <f t="shared" si="1"/>
        <v>0</v>
      </c>
      <c r="P26" s="1"/>
    </row>
    <row r="27" spans="1:24">
      <c r="A27" s="226">
        <v>13</v>
      </c>
      <c r="B27" s="166" t="s">
        <v>145</v>
      </c>
      <c r="C27" s="94"/>
      <c r="D27" s="94"/>
      <c r="E27" s="5"/>
      <c r="F27" s="5"/>
      <c r="G27" s="94"/>
      <c r="H27" s="5"/>
      <c r="I27" s="5"/>
      <c r="J27" s="5"/>
      <c r="K27" s="5"/>
      <c r="L27" s="5"/>
      <c r="M27" s="5"/>
      <c r="N27" s="94"/>
      <c r="O27" s="96">
        <f t="shared" si="1"/>
        <v>0</v>
      </c>
      <c r="P27" s="1"/>
    </row>
    <row r="28" spans="1:24">
      <c r="A28" s="226">
        <v>14</v>
      </c>
      <c r="B28" s="166" t="s">
        <v>119</v>
      </c>
      <c r="C28" s="326" t="s">
        <v>453</v>
      </c>
      <c r="D28" s="326"/>
      <c r="E28" s="326"/>
      <c r="F28" s="326"/>
      <c r="G28" s="326"/>
      <c r="H28" s="326"/>
      <c r="I28" s="326"/>
      <c r="J28" s="326"/>
      <c r="K28" s="326"/>
      <c r="L28" s="326"/>
      <c r="M28" s="326"/>
      <c r="N28" s="94"/>
      <c r="O28" s="96">
        <f>N28</f>
        <v>0</v>
      </c>
      <c r="P28" s="1"/>
    </row>
    <row r="29" spans="1:24">
      <c r="A29" s="226">
        <v>15</v>
      </c>
      <c r="B29" s="166" t="s">
        <v>110</v>
      </c>
      <c r="C29" s="326"/>
      <c r="D29" s="326"/>
      <c r="E29" s="326"/>
      <c r="F29" s="326"/>
      <c r="G29" s="326"/>
      <c r="H29" s="326"/>
      <c r="I29" s="326"/>
      <c r="J29" s="326"/>
      <c r="K29" s="326"/>
      <c r="L29" s="326"/>
      <c r="M29" s="326"/>
      <c r="N29" s="94"/>
      <c r="O29" s="96">
        <f>N29</f>
        <v>0</v>
      </c>
      <c r="P29" s="1"/>
    </row>
    <row r="30" spans="1:24">
      <c r="A30" s="226">
        <v>16</v>
      </c>
      <c r="B30" s="166" t="s">
        <v>111</v>
      </c>
      <c r="C30" s="94"/>
      <c r="D30" s="94"/>
      <c r="E30" s="94"/>
      <c r="F30" s="5"/>
      <c r="G30" s="5"/>
      <c r="H30" s="94"/>
      <c r="I30" s="5"/>
      <c r="J30" s="5"/>
      <c r="K30" s="5"/>
      <c r="L30" s="94"/>
      <c r="M30" s="5"/>
      <c r="N30" s="94"/>
      <c r="O30" s="96">
        <f>SUM(C30:N30)</f>
        <v>0</v>
      </c>
      <c r="P30" s="1"/>
    </row>
    <row r="31" spans="1:24">
      <c r="A31" s="226">
        <v>17</v>
      </c>
      <c r="B31" s="166" t="s">
        <v>128</v>
      </c>
      <c r="C31" s="94"/>
      <c r="D31" s="94"/>
      <c r="E31" s="94"/>
      <c r="F31" s="94"/>
      <c r="G31" s="94"/>
      <c r="H31" s="94"/>
      <c r="I31" s="94"/>
      <c r="J31" s="94"/>
      <c r="K31" s="5"/>
      <c r="L31" s="5"/>
      <c r="M31" s="5"/>
      <c r="N31" s="94"/>
      <c r="O31" s="96">
        <f>SUM(C31:N31)</f>
        <v>0</v>
      </c>
      <c r="P31" s="1"/>
    </row>
    <row r="32" spans="1:24">
      <c r="A32" s="226">
        <v>18</v>
      </c>
      <c r="B32" s="166" t="s">
        <v>138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6">
        <f>SUM(C32:N32)</f>
        <v>0</v>
      </c>
      <c r="P32" s="1"/>
    </row>
    <row r="33" spans="1:16" ht="13.5" thickBot="1">
      <c r="A33" s="226"/>
      <c r="B33" s="19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20"/>
      <c r="P33" s="1"/>
    </row>
    <row r="34" spans="1:16" ht="13.5" thickBot="1">
      <c r="A34" s="226">
        <v>19</v>
      </c>
      <c r="B34" s="219" t="s">
        <v>129</v>
      </c>
      <c r="C34" s="169">
        <f>C14+C15+C21+C27+C30+C31+C32</f>
        <v>0</v>
      </c>
      <c r="D34" s="169">
        <f t="shared" ref="D34:M34" si="3">D14+D15+D21+D27+D30+D31+D32</f>
        <v>0</v>
      </c>
      <c r="E34" s="169">
        <f t="shared" si="3"/>
        <v>0</v>
      </c>
      <c r="F34" s="169">
        <f t="shared" si="3"/>
        <v>0</v>
      </c>
      <c r="G34" s="169">
        <f t="shared" si="3"/>
        <v>0</v>
      </c>
      <c r="H34" s="169">
        <f t="shared" si="3"/>
        <v>0</v>
      </c>
      <c r="I34" s="169">
        <f t="shared" si="3"/>
        <v>0</v>
      </c>
      <c r="J34" s="169">
        <f t="shared" si="3"/>
        <v>0</v>
      </c>
      <c r="K34" s="169">
        <f t="shared" si="3"/>
        <v>0</v>
      </c>
      <c r="L34" s="169">
        <f t="shared" si="3"/>
        <v>0</v>
      </c>
      <c r="M34" s="169">
        <f t="shared" si="3"/>
        <v>0</v>
      </c>
      <c r="N34" s="169">
        <f>N15+N21+N28+N29+N30+N31+N32</f>
        <v>0</v>
      </c>
      <c r="O34" s="169">
        <f>O14+O15+O21+O27+O28+O29+O30+O31+O32</f>
        <v>0</v>
      </c>
      <c r="P34" s="1"/>
    </row>
    <row r="35" spans="1:16" ht="13.5" thickBot="1">
      <c r="A35" s="226"/>
      <c r="B35" s="1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20"/>
      <c r="P35" s="1"/>
    </row>
    <row r="36" spans="1:16" ht="39" thickBot="1">
      <c r="A36" s="226"/>
      <c r="B36" s="219" t="s">
        <v>127</v>
      </c>
      <c r="C36" s="168">
        <f>(15/2)/360*12</f>
        <v>0.25</v>
      </c>
      <c r="D36" s="168">
        <f>(30+15)/2/360*12</f>
        <v>0.75</v>
      </c>
      <c r="E36" s="168">
        <f>(30+60)/2/360*12</f>
        <v>1.5</v>
      </c>
      <c r="F36" s="168">
        <f>(60+90)/2/360*12</f>
        <v>2.5</v>
      </c>
      <c r="G36" s="168">
        <f>(90+180)/2/360*12</f>
        <v>4.5</v>
      </c>
      <c r="H36" s="168">
        <f>(180+360)/2/360*12</f>
        <v>9</v>
      </c>
      <c r="I36" s="168">
        <f>(360+720)/2/360*12</f>
        <v>18</v>
      </c>
      <c r="J36" s="168">
        <f>(720+1080)/2/360*12</f>
        <v>30</v>
      </c>
      <c r="K36" s="168">
        <f>(1080+1440)/2/360*12</f>
        <v>42</v>
      </c>
      <c r="L36" s="168">
        <f>(1440+1800)/2/360*12</f>
        <v>54</v>
      </c>
      <c r="M36" s="168" t="s">
        <v>202</v>
      </c>
      <c r="N36" s="78" t="s">
        <v>203</v>
      </c>
      <c r="O36" s="168"/>
      <c r="P36" s="1"/>
    </row>
    <row r="37" spans="1:16" ht="13.5" thickBot="1">
      <c r="A37" s="226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20"/>
      <c r="P37" s="1"/>
    </row>
    <row r="38" spans="1:16" ht="13.5" thickBot="1">
      <c r="A38" s="226">
        <v>20</v>
      </c>
      <c r="B38" s="219" t="s">
        <v>130</v>
      </c>
      <c r="C38" s="168" t="e">
        <f>(C34/$O$34)*C36</f>
        <v>#DIV/0!</v>
      </c>
      <c r="D38" s="168" t="e">
        <f t="shared" ref="D38:N38" si="4">(D34/$O$34)*D36</f>
        <v>#DIV/0!</v>
      </c>
      <c r="E38" s="168" t="e">
        <f t="shared" si="4"/>
        <v>#DIV/0!</v>
      </c>
      <c r="F38" s="168" t="e">
        <f t="shared" si="4"/>
        <v>#DIV/0!</v>
      </c>
      <c r="G38" s="168" t="e">
        <f t="shared" si="4"/>
        <v>#DIV/0!</v>
      </c>
      <c r="H38" s="168" t="e">
        <f t="shared" si="4"/>
        <v>#DIV/0!</v>
      </c>
      <c r="I38" s="168" t="e">
        <f t="shared" si="4"/>
        <v>#DIV/0!</v>
      </c>
      <c r="J38" s="168" t="e">
        <f t="shared" si="4"/>
        <v>#DIV/0!</v>
      </c>
      <c r="K38" s="168" t="e">
        <f t="shared" si="4"/>
        <v>#DIV/0!</v>
      </c>
      <c r="L38" s="168" t="e">
        <f t="shared" si="4"/>
        <v>#DIV/0!</v>
      </c>
      <c r="M38" s="168" t="e">
        <f t="shared" si="4"/>
        <v>#DIV/0!</v>
      </c>
      <c r="N38" s="168" t="e">
        <f t="shared" si="4"/>
        <v>#DIV/0!</v>
      </c>
      <c r="O38" s="168" t="e">
        <f>SUM(C38:N38)</f>
        <v>#DIV/0!</v>
      </c>
      <c r="P38" s="1"/>
    </row>
    <row r="39" spans="1:16">
      <c r="A39" s="22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20"/>
      <c r="P39" s="1"/>
    </row>
    <row r="40" spans="1:16">
      <c r="A40" s="226">
        <v>21</v>
      </c>
      <c r="B40" s="7" t="s">
        <v>132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20"/>
      <c r="P40" s="1"/>
    </row>
    <row r="41" spans="1:16">
      <c r="A41" s="226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20"/>
      <c r="P41" s="1"/>
    </row>
    <row r="42" spans="1:16">
      <c r="A42" s="226">
        <v>22</v>
      </c>
      <c r="B42" s="166" t="s">
        <v>188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96">
        <f>SUM(C41:M41)</f>
        <v>0</v>
      </c>
      <c r="P42" s="1"/>
    </row>
    <row r="43" spans="1:16">
      <c r="A43" s="226">
        <v>23</v>
      </c>
      <c r="B43" s="166" t="s">
        <v>135</v>
      </c>
      <c r="C43" s="94"/>
      <c r="D43" s="94"/>
      <c r="E43" s="94"/>
      <c r="F43" s="94"/>
      <c r="G43" s="5"/>
      <c r="H43" s="5"/>
      <c r="I43" s="5"/>
      <c r="J43" s="5"/>
      <c r="K43" s="5"/>
      <c r="L43" s="5"/>
      <c r="M43" s="5"/>
      <c r="N43" s="5"/>
      <c r="O43" s="96">
        <f>SUM(C42:M42)</f>
        <v>0</v>
      </c>
      <c r="P43" s="1"/>
    </row>
    <row r="44" spans="1:16">
      <c r="A44" s="226">
        <v>24</v>
      </c>
      <c r="B44" s="166" t="s">
        <v>136</v>
      </c>
      <c r="C44" s="300" t="s">
        <v>452</v>
      </c>
      <c r="D44" s="300"/>
      <c r="E44" s="300"/>
      <c r="F44" s="300"/>
      <c r="G44" s="300"/>
      <c r="H44" s="300"/>
      <c r="I44" s="300"/>
      <c r="J44" s="300"/>
      <c r="K44" s="300"/>
      <c r="L44" s="300"/>
      <c r="M44" s="300"/>
      <c r="N44" s="94"/>
      <c r="O44" s="96">
        <f>N44</f>
        <v>0</v>
      </c>
      <c r="P44" s="1"/>
    </row>
    <row r="45" spans="1:16" ht="25.5">
      <c r="A45" s="226">
        <v>25</v>
      </c>
      <c r="B45" s="170" t="s">
        <v>189</v>
      </c>
      <c r="C45" s="300" t="s">
        <v>452</v>
      </c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94"/>
      <c r="O45" s="96">
        <f>N45</f>
        <v>0</v>
      </c>
      <c r="P45" s="1"/>
    </row>
    <row r="46" spans="1:16">
      <c r="A46" s="226">
        <v>26</v>
      </c>
      <c r="B46" s="166" t="s">
        <v>187</v>
      </c>
      <c r="C46" s="94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96">
        <f>SUM(C45:M45)</f>
        <v>0</v>
      </c>
      <c r="P46" s="1"/>
    </row>
    <row r="47" spans="1:16">
      <c r="A47" s="226">
        <v>27</v>
      </c>
      <c r="B47" s="166" t="s">
        <v>88</v>
      </c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5"/>
      <c r="N47" s="5"/>
      <c r="O47" s="96">
        <f t="shared" ref="O47:O52" si="5">SUM(C46:M46)</f>
        <v>0</v>
      </c>
      <c r="P47" s="1"/>
    </row>
    <row r="48" spans="1:16">
      <c r="A48" s="226">
        <v>28</v>
      </c>
      <c r="B48" s="166" t="s">
        <v>94</v>
      </c>
      <c r="C48" s="94"/>
      <c r="D48" s="5"/>
      <c r="E48" s="5"/>
      <c r="F48" s="5"/>
      <c r="G48" s="5"/>
      <c r="H48" s="94"/>
      <c r="I48" s="94"/>
      <c r="J48" s="5"/>
      <c r="K48" s="5"/>
      <c r="L48" s="94"/>
      <c r="M48" s="5"/>
      <c r="N48" s="5"/>
      <c r="O48" s="96">
        <f t="shared" si="5"/>
        <v>0</v>
      </c>
      <c r="P48" s="1"/>
    </row>
    <row r="49" spans="1:16" ht="29.25" customHeight="1">
      <c r="A49" s="226">
        <v>29</v>
      </c>
      <c r="B49" s="170" t="s">
        <v>454</v>
      </c>
      <c r="C49" s="5"/>
      <c r="D49" s="94"/>
      <c r="E49" s="5"/>
      <c r="F49" s="5"/>
      <c r="G49" s="5"/>
      <c r="H49" s="5"/>
      <c r="I49" s="5"/>
      <c r="J49" s="5"/>
      <c r="K49" s="5"/>
      <c r="L49" s="5"/>
      <c r="M49" s="5"/>
      <c r="N49" s="173"/>
      <c r="O49" s="96">
        <f>N49</f>
        <v>0</v>
      </c>
      <c r="P49" s="1"/>
    </row>
    <row r="50" spans="1:16">
      <c r="A50" s="226">
        <v>30</v>
      </c>
      <c r="B50" s="166" t="s">
        <v>117</v>
      </c>
      <c r="C50" s="5"/>
      <c r="D50" s="94"/>
      <c r="E50" s="5"/>
      <c r="F50" s="5"/>
      <c r="G50" s="5"/>
      <c r="H50" s="5"/>
      <c r="I50" s="5"/>
      <c r="J50" s="5"/>
      <c r="K50" s="5"/>
      <c r="L50" s="5"/>
      <c r="M50" s="5"/>
      <c r="N50" s="5"/>
      <c r="O50" s="96">
        <f t="shared" si="5"/>
        <v>0</v>
      </c>
      <c r="P50" s="1"/>
    </row>
    <row r="51" spans="1:16">
      <c r="A51" s="226">
        <v>31</v>
      </c>
      <c r="B51" s="166" t="s">
        <v>118</v>
      </c>
      <c r="C51" s="5"/>
      <c r="D51" s="5"/>
      <c r="E51" s="5"/>
      <c r="F51" s="5"/>
      <c r="G51" s="5"/>
      <c r="H51" s="5"/>
      <c r="I51" s="94"/>
      <c r="J51" s="5"/>
      <c r="K51" s="5"/>
      <c r="L51" s="5"/>
      <c r="M51" s="5"/>
      <c r="N51" s="5"/>
      <c r="O51" s="96">
        <f t="shared" si="5"/>
        <v>0</v>
      </c>
      <c r="P51" s="1"/>
    </row>
    <row r="52" spans="1:16">
      <c r="A52" s="226">
        <v>32</v>
      </c>
      <c r="B52" s="166" t="s">
        <v>115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96">
        <f t="shared" si="5"/>
        <v>0</v>
      </c>
      <c r="P52" s="1"/>
    </row>
    <row r="53" spans="1:16">
      <c r="A53" s="226">
        <v>33</v>
      </c>
      <c r="B53" s="166" t="s">
        <v>93</v>
      </c>
      <c r="C53" s="300" t="s">
        <v>452</v>
      </c>
      <c r="D53" s="300"/>
      <c r="E53" s="300"/>
      <c r="F53" s="300"/>
      <c r="G53" s="300"/>
      <c r="H53" s="300"/>
      <c r="I53" s="300"/>
      <c r="J53" s="300"/>
      <c r="K53" s="300"/>
      <c r="L53" s="300"/>
      <c r="M53" s="300"/>
      <c r="N53" s="5"/>
      <c r="O53" s="20">
        <f>N53</f>
        <v>0</v>
      </c>
      <c r="P53" s="1"/>
    </row>
    <row r="54" spans="1:16">
      <c r="A54" s="226">
        <v>34</v>
      </c>
      <c r="B54" s="166" t="s">
        <v>116</v>
      </c>
      <c r="C54" s="300" t="s">
        <v>452</v>
      </c>
      <c r="D54" s="300"/>
      <c r="E54" s="300"/>
      <c r="F54" s="300"/>
      <c r="G54" s="300"/>
      <c r="H54" s="300"/>
      <c r="I54" s="300"/>
      <c r="J54" s="300"/>
      <c r="K54" s="300"/>
      <c r="L54" s="300"/>
      <c r="M54" s="300"/>
      <c r="N54" s="94"/>
      <c r="O54" s="20">
        <f>N54</f>
        <v>0</v>
      </c>
      <c r="P54" s="1"/>
    </row>
    <row r="55" spans="1:16">
      <c r="A55" s="226">
        <v>35</v>
      </c>
      <c r="B55" s="166" t="s">
        <v>128</v>
      </c>
      <c r="C55" s="94"/>
      <c r="D55" s="94"/>
      <c r="E55" s="94"/>
      <c r="F55" s="94"/>
      <c r="G55" s="94"/>
      <c r="H55" s="94"/>
      <c r="I55" s="94"/>
      <c r="J55" s="94"/>
      <c r="K55" s="5"/>
      <c r="L55" s="5"/>
      <c r="M55" s="5"/>
      <c r="N55" s="94"/>
      <c r="O55" s="96">
        <f>SUM(C54:M54)</f>
        <v>0</v>
      </c>
      <c r="P55" s="1"/>
    </row>
    <row r="56" spans="1:16">
      <c r="A56" s="226">
        <v>36</v>
      </c>
      <c r="B56" s="166" t="s">
        <v>139</v>
      </c>
      <c r="C56" s="300" t="s">
        <v>452</v>
      </c>
      <c r="D56" s="300"/>
      <c r="E56" s="300"/>
      <c r="F56" s="300"/>
      <c r="G56" s="300"/>
      <c r="H56" s="300"/>
      <c r="I56" s="300"/>
      <c r="J56" s="300"/>
      <c r="K56" s="300"/>
      <c r="L56" s="300"/>
      <c r="M56" s="300"/>
      <c r="N56" s="94"/>
      <c r="O56" s="96">
        <f>N56</f>
        <v>0</v>
      </c>
      <c r="P56" s="1"/>
    </row>
    <row r="57" spans="1:16" ht="13.5" thickBot="1">
      <c r="A57" s="226"/>
      <c r="B57" s="19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20"/>
      <c r="P57" s="1"/>
    </row>
    <row r="58" spans="1:16" ht="13.5" thickBot="1">
      <c r="A58" s="226">
        <v>37</v>
      </c>
      <c r="B58" s="219" t="s">
        <v>133</v>
      </c>
      <c r="C58" s="169">
        <f>C43+C42+C46+C47+C48+C49+C50+C51+C52+C55</f>
        <v>0</v>
      </c>
      <c r="D58" s="169">
        <f>D43+D42+D46+D47+D48+D49+D50+D51+D52+D55</f>
        <v>0</v>
      </c>
      <c r="E58" s="169">
        <f>E43+E42+E46+E47+E48+E49+E50+E51+E52+E55</f>
        <v>0</v>
      </c>
      <c r="F58" s="169">
        <f>F43+F42+F46+F47+F48+F49+F50+F51+F52+F55</f>
        <v>0</v>
      </c>
      <c r="G58" s="169">
        <f>G42+G46+G47+G48+G49+G50+G51+G52+G55</f>
        <v>0</v>
      </c>
      <c r="H58" s="169">
        <f t="shared" ref="H58:M58" si="6">H42+H46+H47+H48+H49+H50+H51+H52+H55</f>
        <v>0</v>
      </c>
      <c r="I58" s="169">
        <f t="shared" si="6"/>
        <v>0</v>
      </c>
      <c r="J58" s="169">
        <f t="shared" si="6"/>
        <v>0</v>
      </c>
      <c r="K58" s="169">
        <f t="shared" si="6"/>
        <v>0</v>
      </c>
      <c r="L58" s="169">
        <f t="shared" si="6"/>
        <v>0</v>
      </c>
      <c r="M58" s="169">
        <f t="shared" si="6"/>
        <v>0</v>
      </c>
      <c r="N58" s="169">
        <f>N44+N45+N49+N53+N54+N56</f>
        <v>0</v>
      </c>
      <c r="O58" s="169">
        <f>SUM(O55,O52,O50,O48,O46,O43)</f>
        <v>0</v>
      </c>
      <c r="P58" s="1"/>
    </row>
    <row r="59" spans="1:16" ht="13.5" thickBot="1">
      <c r="A59" s="226"/>
      <c r="B59" s="11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20"/>
      <c r="P59" s="1"/>
    </row>
    <row r="60" spans="1:16" ht="39" thickBot="1">
      <c r="A60" s="226"/>
      <c r="B60" s="219" t="s">
        <v>127</v>
      </c>
      <c r="C60" s="168">
        <f>(15/2)/360*12</f>
        <v>0.25</v>
      </c>
      <c r="D60" s="168">
        <f>(30+15)/2/360*12</f>
        <v>0.75</v>
      </c>
      <c r="E60" s="168">
        <f>(30+60)/2/360*12</f>
        <v>1.5</v>
      </c>
      <c r="F60" s="168">
        <f>(60+90)/2/360*12</f>
        <v>2.5</v>
      </c>
      <c r="G60" s="168">
        <f>(90+180)/2/360*12</f>
        <v>4.5</v>
      </c>
      <c r="H60" s="168">
        <f>(180+360)/2/360*12</f>
        <v>9</v>
      </c>
      <c r="I60" s="168">
        <f>(360+720)/2/360*12</f>
        <v>18</v>
      </c>
      <c r="J60" s="168">
        <f>(720+1080)/2/360*12</f>
        <v>30</v>
      </c>
      <c r="K60" s="168">
        <f>(1080+1440)/2/360*12</f>
        <v>42</v>
      </c>
      <c r="L60" s="168">
        <f>(1440+1800)/2/360*12</f>
        <v>54</v>
      </c>
      <c r="M60" s="168" t="s">
        <v>202</v>
      </c>
      <c r="N60" s="78" t="s">
        <v>203</v>
      </c>
      <c r="O60" s="168"/>
      <c r="P60" s="1"/>
    </row>
    <row r="61" spans="1:16" ht="13.5" thickBot="1">
      <c r="A61" s="226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20"/>
      <c r="P61" s="1"/>
    </row>
    <row r="62" spans="1:16" ht="13.5" thickBot="1">
      <c r="A62" s="226">
        <v>38</v>
      </c>
      <c r="B62" s="219" t="s">
        <v>134</v>
      </c>
      <c r="C62" s="168" t="e">
        <f>(C58/$O$58)*C60</f>
        <v>#DIV/0!</v>
      </c>
      <c r="D62" s="168" t="e">
        <f t="shared" ref="D62:N62" si="7">(D58/$O$58)*D60</f>
        <v>#DIV/0!</v>
      </c>
      <c r="E62" s="168" t="e">
        <f t="shared" si="7"/>
        <v>#DIV/0!</v>
      </c>
      <c r="F62" s="168" t="e">
        <f t="shared" si="7"/>
        <v>#DIV/0!</v>
      </c>
      <c r="G62" s="168" t="e">
        <f t="shared" si="7"/>
        <v>#DIV/0!</v>
      </c>
      <c r="H62" s="168" t="e">
        <f t="shared" si="7"/>
        <v>#DIV/0!</v>
      </c>
      <c r="I62" s="168" t="e">
        <f t="shared" si="7"/>
        <v>#DIV/0!</v>
      </c>
      <c r="J62" s="168" t="e">
        <f t="shared" si="7"/>
        <v>#DIV/0!</v>
      </c>
      <c r="K62" s="168" t="e">
        <f t="shared" si="7"/>
        <v>#DIV/0!</v>
      </c>
      <c r="L62" s="168" t="e">
        <f t="shared" si="7"/>
        <v>#DIV/0!</v>
      </c>
      <c r="M62" s="168" t="e">
        <f t="shared" si="7"/>
        <v>#DIV/0!</v>
      </c>
      <c r="N62" s="168" t="e">
        <f t="shared" si="7"/>
        <v>#DIV/0!</v>
      </c>
      <c r="O62" s="168" t="e">
        <f>SUM(C62:N62)</f>
        <v>#DIV/0!</v>
      </c>
      <c r="P62" s="1"/>
    </row>
    <row r="63" spans="1:16" ht="13.5" thickBot="1">
      <c r="A63" s="226"/>
      <c r="B63" s="19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ht="15" thickBot="1">
      <c r="A64" s="226"/>
      <c r="B64" s="219" t="s">
        <v>137</v>
      </c>
      <c r="C64" s="171" t="e">
        <f>O38-O62</f>
        <v>#DIV/0!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P64" s="1"/>
    </row>
    <row r="65" spans="1:16" ht="13.5" thickBot="1">
      <c r="A65" s="233">
        <v>40</v>
      </c>
      <c r="B65" s="219" t="s">
        <v>451</v>
      </c>
      <c r="C65" s="172">
        <f>C34-C58</f>
        <v>0</v>
      </c>
      <c r="D65" s="172">
        <f>C65+(D34-D58)</f>
        <v>0</v>
      </c>
      <c r="E65" s="172">
        <f>D65+(E34-E58)</f>
        <v>0</v>
      </c>
      <c r="F65" s="172">
        <f t="shared" ref="F65:N65" si="8">E65+(F34-F58)</f>
        <v>0</v>
      </c>
      <c r="G65" s="172">
        <f t="shared" si="8"/>
        <v>0</v>
      </c>
      <c r="H65" s="172">
        <f t="shared" si="8"/>
        <v>0</v>
      </c>
      <c r="I65" s="172">
        <f t="shared" si="8"/>
        <v>0</v>
      </c>
      <c r="J65" s="172">
        <f t="shared" si="8"/>
        <v>0</v>
      </c>
      <c r="K65" s="172">
        <f t="shared" si="8"/>
        <v>0</v>
      </c>
      <c r="L65" s="172">
        <f t="shared" si="8"/>
        <v>0</v>
      </c>
      <c r="M65" s="172">
        <f t="shared" si="8"/>
        <v>0</v>
      </c>
      <c r="N65" s="172">
        <f t="shared" si="8"/>
        <v>0</v>
      </c>
      <c r="O65" s="5"/>
      <c r="P65" s="1"/>
    </row>
    <row r="66" spans="1:16">
      <c r="A66" s="1"/>
      <c r="B66" s="5"/>
      <c r="C66" s="94"/>
      <c r="D66" s="94"/>
      <c r="E66" s="94"/>
      <c r="F66" s="94"/>
      <c r="G66" s="94"/>
      <c r="H66" s="5"/>
      <c r="I66" s="5"/>
      <c r="J66" s="5"/>
      <c r="K66" s="5"/>
      <c r="L66" s="5"/>
      <c r="M66" s="5"/>
      <c r="N66" s="5"/>
      <c r="O66" s="5"/>
      <c r="P66" s="1"/>
    </row>
    <row r="67" spans="1:16">
      <c r="A67" s="1"/>
      <c r="B67" s="5"/>
      <c r="C67" s="5"/>
      <c r="D67" s="94"/>
      <c r="E67" s="94"/>
      <c r="F67" s="5"/>
      <c r="G67" s="5"/>
      <c r="H67" s="5"/>
      <c r="I67" s="5"/>
      <c r="J67" s="5"/>
      <c r="K67" s="5"/>
      <c r="L67" s="5"/>
      <c r="M67" s="5"/>
      <c r="N67" s="5"/>
      <c r="O67" s="5"/>
      <c r="P67" s="1"/>
    </row>
    <row r="68" spans="1:16">
      <c r="A68" s="1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1"/>
    </row>
    <row r="69" spans="1:16">
      <c r="A69" s="1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1"/>
    </row>
    <row r="70" spans="1:16">
      <c r="A70" s="1"/>
      <c r="B70" s="5"/>
      <c r="C70" s="5"/>
      <c r="D70" s="5"/>
      <c r="G70" s="5"/>
      <c r="H70" s="5"/>
      <c r="I70" s="5"/>
      <c r="J70" s="5"/>
      <c r="K70" s="5"/>
      <c r="L70" s="5"/>
      <c r="M70" s="5"/>
      <c r="N70" s="5"/>
      <c r="O70" s="5"/>
      <c r="P70" s="1"/>
    </row>
    <row r="71" spans="1:16" ht="13.5" customHeight="1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"/>
    </row>
    <row r="72" spans="1:16">
      <c r="P72" s="1"/>
    </row>
    <row r="73" spans="1:16">
      <c r="P73" s="1"/>
    </row>
    <row r="74" spans="1:16">
      <c r="P74" s="1"/>
    </row>
    <row r="75" spans="1:16">
      <c r="P75" s="1"/>
    </row>
    <row r="76" spans="1:16">
      <c r="P76" s="1"/>
    </row>
    <row r="77" spans="1:16">
      <c r="P77" s="1"/>
    </row>
    <row r="78" spans="1:16">
      <c r="P78" s="1"/>
    </row>
  </sheetData>
  <mergeCells count="8">
    <mergeCell ref="A9:A10"/>
    <mergeCell ref="C56:M56"/>
    <mergeCell ref="C20:M20"/>
    <mergeCell ref="C28:M29"/>
    <mergeCell ref="C44:M44"/>
    <mergeCell ref="C45:M45"/>
    <mergeCell ref="C54:M54"/>
    <mergeCell ref="C53:M53"/>
  </mergeCells>
  <phoneticPr fontId="3" type="noConversion"/>
  <pageMargins left="0.74" right="0.2" top="0.32" bottom="0.27" header="0" footer="0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X78"/>
  <sheetViews>
    <sheetView zoomScaleNormal="100" workbookViewId="0">
      <pane xSplit="2" ySplit="10" topLeftCell="C26" activePane="bottomRight" state="frozen"/>
      <selection pane="topRight" activeCell="C1" sqref="C1"/>
      <selection pane="bottomLeft" activeCell="A10" sqref="A10"/>
      <selection pane="bottomRight" activeCell="B20" sqref="B20"/>
    </sheetView>
  </sheetViews>
  <sheetFormatPr baseColWidth="10" defaultRowHeight="12.75"/>
  <cols>
    <col min="1" max="1" width="9.140625" customWidth="1"/>
    <col min="2" max="2" width="74.5703125" customWidth="1"/>
    <col min="3" max="4" width="17" bestFit="1" customWidth="1"/>
    <col min="5" max="5" width="16.42578125" bestFit="1" customWidth="1"/>
    <col min="6" max="6" width="17" bestFit="1" customWidth="1"/>
    <col min="7" max="9" width="16.5703125" bestFit="1" customWidth="1"/>
    <col min="10" max="15" width="17.42578125" bestFit="1" customWidth="1"/>
  </cols>
  <sheetData>
    <row r="1" spans="1:2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24">
      <c r="A2" s="1"/>
      <c r="B2" s="52" t="s">
        <v>415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>
      <c r="A3" s="1"/>
      <c r="B3" s="31" t="s">
        <v>208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24">
      <c r="A4" s="1"/>
      <c r="B4" s="31" t="s">
        <v>455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>
      <c r="A5" s="1"/>
      <c r="B5" s="45" t="s">
        <v>21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24">
      <c r="A6" s="1"/>
      <c r="B6" s="31" t="s">
        <v>496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24">
      <c r="A7" s="1"/>
      <c r="B7" s="31" t="s">
        <v>450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R7" s="23"/>
    </row>
    <row r="8" spans="1:24" ht="13.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R8" s="32"/>
    </row>
    <row r="9" spans="1:24" ht="25.5" customHeight="1">
      <c r="A9" s="324" t="s">
        <v>481</v>
      </c>
      <c r="B9" s="159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1" t="s">
        <v>107</v>
      </c>
      <c r="O9" s="162"/>
      <c r="P9" s="1"/>
      <c r="R9" s="32"/>
    </row>
    <row r="10" spans="1:24">
      <c r="A10" s="325"/>
      <c r="B10" s="163"/>
      <c r="C10" s="164" t="s">
        <v>96</v>
      </c>
      <c r="D10" s="164" t="s">
        <v>97</v>
      </c>
      <c r="E10" s="164" t="s">
        <v>98</v>
      </c>
      <c r="F10" s="164" t="s">
        <v>99</v>
      </c>
      <c r="G10" s="164" t="s">
        <v>100</v>
      </c>
      <c r="H10" s="164" t="s">
        <v>101</v>
      </c>
      <c r="I10" s="164" t="s">
        <v>102</v>
      </c>
      <c r="J10" s="164" t="s">
        <v>103</v>
      </c>
      <c r="K10" s="164" t="s">
        <v>104</v>
      </c>
      <c r="L10" s="164" t="s">
        <v>105</v>
      </c>
      <c r="M10" s="164" t="s">
        <v>106</v>
      </c>
      <c r="N10" s="164" t="s">
        <v>108</v>
      </c>
      <c r="O10" s="165" t="s">
        <v>92</v>
      </c>
      <c r="P10" s="1"/>
      <c r="R10" s="32"/>
    </row>
    <row r="11" spans="1:24">
      <c r="A11" s="226"/>
      <c r="B11" s="5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20"/>
      <c r="P11" s="1"/>
      <c r="R11" s="32"/>
      <c r="X11" s="33"/>
    </row>
    <row r="12" spans="1:24">
      <c r="A12" s="226"/>
      <c r="B12" s="7" t="s">
        <v>131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20"/>
      <c r="P12" s="1"/>
      <c r="R12" s="32"/>
      <c r="W12" s="33"/>
      <c r="X12" s="33"/>
    </row>
    <row r="13" spans="1:24">
      <c r="A13" s="226"/>
      <c r="B13" s="5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20"/>
      <c r="P13" s="1"/>
      <c r="R13" s="32"/>
      <c r="W13" s="33"/>
      <c r="X13" s="33"/>
    </row>
    <row r="14" spans="1:24">
      <c r="A14" s="226">
        <v>1</v>
      </c>
      <c r="B14" s="166" t="s">
        <v>89</v>
      </c>
      <c r="C14" s="94"/>
      <c r="D14" s="94"/>
      <c r="E14" s="5"/>
      <c r="F14" s="5"/>
      <c r="G14" s="5"/>
      <c r="H14" s="5"/>
      <c r="I14" s="5"/>
      <c r="J14" s="5"/>
      <c r="K14" s="5"/>
      <c r="L14" s="5"/>
      <c r="M14" s="5"/>
      <c r="N14" s="5"/>
      <c r="O14" s="96">
        <f>SUM(C14:N14)</f>
        <v>0</v>
      </c>
      <c r="P14" s="1"/>
      <c r="R14" s="32"/>
      <c r="W14" s="33"/>
      <c r="X14" s="33"/>
    </row>
    <row r="15" spans="1:24">
      <c r="A15" s="226">
        <v>2</v>
      </c>
      <c r="B15" s="166" t="s">
        <v>112</v>
      </c>
      <c r="C15" s="94">
        <f>C16+C17+C18+C19</f>
        <v>0</v>
      </c>
      <c r="D15" s="94">
        <f t="shared" ref="D15:M15" si="0">D16+D17+D18+D19</f>
        <v>0</v>
      </c>
      <c r="E15" s="94">
        <f t="shared" si="0"/>
        <v>0</v>
      </c>
      <c r="F15" s="94">
        <f t="shared" si="0"/>
        <v>0</v>
      </c>
      <c r="G15" s="94">
        <f t="shared" si="0"/>
        <v>0</v>
      </c>
      <c r="H15" s="94">
        <f t="shared" si="0"/>
        <v>0</v>
      </c>
      <c r="I15" s="94">
        <f t="shared" si="0"/>
        <v>0</v>
      </c>
      <c r="J15" s="94">
        <f t="shared" si="0"/>
        <v>0</v>
      </c>
      <c r="K15" s="94">
        <f t="shared" si="0"/>
        <v>0</v>
      </c>
      <c r="L15" s="94">
        <f t="shared" si="0"/>
        <v>0</v>
      </c>
      <c r="M15" s="94">
        <f t="shared" si="0"/>
        <v>0</v>
      </c>
      <c r="N15" s="94">
        <f>N16+N17+N18+N19+N20</f>
        <v>0</v>
      </c>
      <c r="O15" s="96">
        <f t="shared" ref="O15:O27" si="1">SUM(C15:N15)</f>
        <v>0</v>
      </c>
      <c r="P15" s="1"/>
      <c r="R15" s="32"/>
      <c r="W15" s="33"/>
      <c r="X15" s="33"/>
    </row>
    <row r="16" spans="1:24">
      <c r="A16" s="226">
        <v>3</v>
      </c>
      <c r="B16" s="167" t="s">
        <v>121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96">
        <f t="shared" si="1"/>
        <v>0</v>
      </c>
      <c r="P16" s="1"/>
      <c r="R16" s="32"/>
      <c r="W16" s="33"/>
      <c r="X16" s="33"/>
    </row>
    <row r="17" spans="1:24">
      <c r="A17" s="226">
        <v>4</v>
      </c>
      <c r="B17" s="167" t="s">
        <v>122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96">
        <f t="shared" si="1"/>
        <v>0</v>
      </c>
      <c r="P17" s="1"/>
      <c r="R17" s="32"/>
      <c r="W17" s="33"/>
      <c r="X17" s="33"/>
    </row>
    <row r="18" spans="1:24">
      <c r="A18" s="226">
        <v>5</v>
      </c>
      <c r="B18" s="167" t="s">
        <v>123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6">
        <f t="shared" si="1"/>
        <v>0</v>
      </c>
      <c r="P18" s="1"/>
      <c r="R18" s="32"/>
      <c r="W18" s="33"/>
      <c r="X18" s="33"/>
    </row>
    <row r="19" spans="1:24">
      <c r="A19" s="226">
        <v>6</v>
      </c>
      <c r="B19" s="167" t="s">
        <v>124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6">
        <f t="shared" si="1"/>
        <v>0</v>
      </c>
      <c r="P19" s="1"/>
      <c r="R19" s="32"/>
      <c r="W19" s="33"/>
      <c r="X19" s="33"/>
    </row>
    <row r="20" spans="1:24">
      <c r="A20" s="226">
        <v>7</v>
      </c>
      <c r="B20" s="167" t="s">
        <v>125</v>
      </c>
      <c r="C20" s="300" t="s">
        <v>452</v>
      </c>
      <c r="D20" s="300"/>
      <c r="E20" s="300"/>
      <c r="F20" s="300"/>
      <c r="G20" s="300"/>
      <c r="H20" s="300"/>
      <c r="I20" s="300"/>
      <c r="J20" s="300"/>
      <c r="K20" s="300"/>
      <c r="L20" s="300"/>
      <c r="M20" s="300"/>
      <c r="N20" s="94"/>
      <c r="O20" s="96">
        <f>N20</f>
        <v>0</v>
      </c>
      <c r="P20" s="1"/>
      <c r="R20" s="23"/>
      <c r="W20" s="33"/>
      <c r="X20" s="33"/>
    </row>
    <row r="21" spans="1:24">
      <c r="A21" s="226">
        <v>8</v>
      </c>
      <c r="B21" s="166" t="s">
        <v>95</v>
      </c>
      <c r="C21" s="94">
        <f>C22+C23+C24+C25+C26</f>
        <v>0</v>
      </c>
      <c r="D21" s="94">
        <f t="shared" ref="D21:N21" si="2">D22+D23+D24+D25+D26</f>
        <v>0</v>
      </c>
      <c r="E21" s="94">
        <f t="shared" si="2"/>
        <v>0</v>
      </c>
      <c r="F21" s="94">
        <f t="shared" si="2"/>
        <v>0</v>
      </c>
      <c r="G21" s="94">
        <f t="shared" si="2"/>
        <v>0</v>
      </c>
      <c r="H21" s="94">
        <f t="shared" si="2"/>
        <v>0</v>
      </c>
      <c r="I21" s="94">
        <f t="shared" si="2"/>
        <v>0</v>
      </c>
      <c r="J21" s="94">
        <f t="shared" si="2"/>
        <v>0</v>
      </c>
      <c r="K21" s="94">
        <f t="shared" si="2"/>
        <v>0</v>
      </c>
      <c r="L21" s="94">
        <f t="shared" si="2"/>
        <v>0</v>
      </c>
      <c r="M21" s="94">
        <f t="shared" si="2"/>
        <v>0</v>
      </c>
      <c r="N21" s="94">
        <f t="shared" si="2"/>
        <v>0</v>
      </c>
      <c r="O21" s="96">
        <f t="shared" si="1"/>
        <v>0</v>
      </c>
      <c r="P21" s="1"/>
      <c r="W21" s="33"/>
      <c r="X21" s="33"/>
    </row>
    <row r="22" spans="1:24">
      <c r="A22" s="226">
        <v>9</v>
      </c>
      <c r="B22" s="167" t="s">
        <v>126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96">
        <f t="shared" si="1"/>
        <v>0</v>
      </c>
      <c r="P22" s="1"/>
      <c r="W22" s="33"/>
    </row>
    <row r="23" spans="1:24">
      <c r="A23" s="226">
        <v>10</v>
      </c>
      <c r="B23" s="167" t="s">
        <v>170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96">
        <f t="shared" si="1"/>
        <v>0</v>
      </c>
      <c r="P23" s="1"/>
      <c r="W23" s="33"/>
    </row>
    <row r="24" spans="1:24">
      <c r="A24" s="226">
        <v>11</v>
      </c>
      <c r="B24" s="167" t="s">
        <v>171</v>
      </c>
      <c r="C24" s="94"/>
      <c r="D24" s="94"/>
      <c r="E24" s="94"/>
      <c r="F24" s="5"/>
      <c r="G24" s="5"/>
      <c r="H24" s="5"/>
      <c r="I24" s="5"/>
      <c r="J24" s="5"/>
      <c r="K24" s="5"/>
      <c r="L24" s="5"/>
      <c r="M24" s="5"/>
      <c r="N24" s="5"/>
      <c r="O24" s="96">
        <f t="shared" si="1"/>
        <v>0</v>
      </c>
      <c r="P24" s="1"/>
    </row>
    <row r="25" spans="1:24">
      <c r="A25" s="226">
        <v>39</v>
      </c>
      <c r="B25" s="167" t="s">
        <v>206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6">
        <f t="shared" si="1"/>
        <v>0</v>
      </c>
      <c r="P25" s="1"/>
    </row>
    <row r="26" spans="1:24">
      <c r="A26" s="226">
        <v>12</v>
      </c>
      <c r="B26" s="167" t="s">
        <v>172</v>
      </c>
      <c r="C26" s="94"/>
      <c r="D26" s="94"/>
      <c r="E26" s="5"/>
      <c r="F26" s="94"/>
      <c r="G26" s="94"/>
      <c r="H26" s="5"/>
      <c r="I26" s="5"/>
      <c r="J26" s="5"/>
      <c r="K26" s="94"/>
      <c r="L26" s="5"/>
      <c r="M26" s="94"/>
      <c r="N26" s="94"/>
      <c r="O26" s="96">
        <f t="shared" si="1"/>
        <v>0</v>
      </c>
      <c r="P26" s="1"/>
    </row>
    <row r="27" spans="1:24">
      <c r="A27" s="226">
        <v>13</v>
      </c>
      <c r="B27" s="166" t="s">
        <v>145</v>
      </c>
      <c r="C27" s="94"/>
      <c r="D27" s="94"/>
      <c r="E27" s="5"/>
      <c r="F27" s="5"/>
      <c r="G27" s="94"/>
      <c r="H27" s="5"/>
      <c r="I27" s="5"/>
      <c r="J27" s="5"/>
      <c r="K27" s="5"/>
      <c r="L27" s="5"/>
      <c r="M27" s="5"/>
      <c r="N27" s="94"/>
      <c r="O27" s="96">
        <f t="shared" si="1"/>
        <v>0</v>
      </c>
      <c r="P27" s="1"/>
    </row>
    <row r="28" spans="1:24">
      <c r="A28" s="226">
        <v>14</v>
      </c>
      <c r="B28" s="166" t="s">
        <v>119</v>
      </c>
      <c r="C28" s="326" t="s">
        <v>453</v>
      </c>
      <c r="D28" s="326"/>
      <c r="E28" s="326"/>
      <c r="F28" s="326"/>
      <c r="G28" s="326"/>
      <c r="H28" s="326"/>
      <c r="I28" s="326"/>
      <c r="J28" s="326"/>
      <c r="K28" s="326"/>
      <c r="L28" s="326"/>
      <c r="M28" s="326"/>
      <c r="N28" s="94"/>
      <c r="O28" s="96">
        <f>N28</f>
        <v>0</v>
      </c>
      <c r="P28" s="1"/>
    </row>
    <row r="29" spans="1:24">
      <c r="A29" s="226">
        <v>15</v>
      </c>
      <c r="B29" s="166" t="s">
        <v>110</v>
      </c>
      <c r="C29" s="326"/>
      <c r="D29" s="326"/>
      <c r="E29" s="326"/>
      <c r="F29" s="326"/>
      <c r="G29" s="326"/>
      <c r="H29" s="326"/>
      <c r="I29" s="326"/>
      <c r="J29" s="326"/>
      <c r="K29" s="326"/>
      <c r="L29" s="326"/>
      <c r="M29" s="326"/>
      <c r="N29" s="94"/>
      <c r="O29" s="96">
        <f>N29</f>
        <v>0</v>
      </c>
      <c r="P29" s="1"/>
    </row>
    <row r="30" spans="1:24">
      <c r="A30" s="226">
        <v>16</v>
      </c>
      <c r="B30" s="166" t="s">
        <v>111</v>
      </c>
      <c r="C30" s="94"/>
      <c r="D30" s="94"/>
      <c r="E30" s="94"/>
      <c r="F30" s="5"/>
      <c r="G30" s="5"/>
      <c r="H30" s="94"/>
      <c r="I30" s="5"/>
      <c r="J30" s="5"/>
      <c r="K30" s="5"/>
      <c r="L30" s="94"/>
      <c r="M30" s="5"/>
      <c r="N30" s="94"/>
      <c r="O30" s="96">
        <f>SUM(C30:N30)</f>
        <v>0</v>
      </c>
      <c r="P30" s="1"/>
    </row>
    <row r="31" spans="1:24">
      <c r="A31" s="226">
        <v>17</v>
      </c>
      <c r="B31" s="166" t="s">
        <v>128</v>
      </c>
      <c r="C31" s="94"/>
      <c r="D31" s="94"/>
      <c r="E31" s="94"/>
      <c r="F31" s="94"/>
      <c r="G31" s="94"/>
      <c r="H31" s="94"/>
      <c r="I31" s="94"/>
      <c r="J31" s="94"/>
      <c r="K31" s="5"/>
      <c r="L31" s="5"/>
      <c r="M31" s="5"/>
      <c r="N31" s="94"/>
      <c r="O31" s="96">
        <f>SUM(C31:N31)</f>
        <v>0</v>
      </c>
      <c r="P31" s="1"/>
    </row>
    <row r="32" spans="1:24">
      <c r="A32" s="226">
        <v>18</v>
      </c>
      <c r="B32" s="166" t="s">
        <v>138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6">
        <f>SUM(C32:N32)</f>
        <v>0</v>
      </c>
      <c r="P32" s="1"/>
    </row>
    <row r="33" spans="1:16" ht="13.5" thickBot="1">
      <c r="A33" s="226"/>
      <c r="B33" s="19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20"/>
      <c r="P33" s="1"/>
    </row>
    <row r="34" spans="1:16" ht="13.5" thickBot="1">
      <c r="A34" s="226">
        <v>19</v>
      </c>
      <c r="B34" s="219" t="s">
        <v>129</v>
      </c>
      <c r="C34" s="169">
        <f>C14+C15+C21+C27+C30+C31+C32</f>
        <v>0</v>
      </c>
      <c r="D34" s="169">
        <f t="shared" ref="D34:M34" si="3">D14+D15+D21+D27+D30+D31+D32</f>
        <v>0</v>
      </c>
      <c r="E34" s="169">
        <f t="shared" si="3"/>
        <v>0</v>
      </c>
      <c r="F34" s="169">
        <f t="shared" si="3"/>
        <v>0</v>
      </c>
      <c r="G34" s="169">
        <f t="shared" si="3"/>
        <v>0</v>
      </c>
      <c r="H34" s="169">
        <f t="shared" si="3"/>
        <v>0</v>
      </c>
      <c r="I34" s="169">
        <f t="shared" si="3"/>
        <v>0</v>
      </c>
      <c r="J34" s="169">
        <f t="shared" si="3"/>
        <v>0</v>
      </c>
      <c r="K34" s="169">
        <f t="shared" si="3"/>
        <v>0</v>
      </c>
      <c r="L34" s="169">
        <f t="shared" si="3"/>
        <v>0</v>
      </c>
      <c r="M34" s="169">
        <f t="shared" si="3"/>
        <v>0</v>
      </c>
      <c r="N34" s="169">
        <f>N15+N21+N28+N29+N30+N31+N32</f>
        <v>0</v>
      </c>
      <c r="O34" s="169">
        <f>O14+O15+O21+O27+O28+O29+O30+O31+O32</f>
        <v>0</v>
      </c>
      <c r="P34" s="1"/>
    </row>
    <row r="35" spans="1:16" ht="13.5" thickBot="1">
      <c r="A35" s="226"/>
      <c r="B35" s="1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20"/>
      <c r="P35" s="1"/>
    </row>
    <row r="36" spans="1:16" ht="39" thickBot="1">
      <c r="A36" s="226"/>
      <c r="B36" s="219" t="s">
        <v>127</v>
      </c>
      <c r="C36" s="218">
        <f>(15/2)/360*12</f>
        <v>0.25</v>
      </c>
      <c r="D36" s="218">
        <f>(30+15)/2/360*12</f>
        <v>0.75</v>
      </c>
      <c r="E36" s="218">
        <f>(30+60)/2/360*12</f>
        <v>1.5</v>
      </c>
      <c r="F36" s="218">
        <f>(60+90)/2/360*12</f>
        <v>2.5</v>
      </c>
      <c r="G36" s="218">
        <f>(90+180)/2/360*12</f>
        <v>4.5</v>
      </c>
      <c r="H36" s="218">
        <f>(180+360)/2/360*12</f>
        <v>9</v>
      </c>
      <c r="I36" s="218">
        <f>(360+720)/2/360*12</f>
        <v>18</v>
      </c>
      <c r="J36" s="218">
        <f>(720+1080)/2/360*12</f>
        <v>30</v>
      </c>
      <c r="K36" s="218">
        <f>(1080+1440)/2/360*12</f>
        <v>42</v>
      </c>
      <c r="L36" s="218">
        <f>(1440+1800)/2/360*12</f>
        <v>54</v>
      </c>
      <c r="M36" s="218" t="s">
        <v>202</v>
      </c>
      <c r="N36" s="78" t="s">
        <v>203</v>
      </c>
      <c r="O36" s="218"/>
      <c r="P36" s="1"/>
    </row>
    <row r="37" spans="1:16" ht="13.5" thickBot="1">
      <c r="A37" s="226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20"/>
      <c r="P37" s="1"/>
    </row>
    <row r="38" spans="1:16" ht="13.5" thickBot="1">
      <c r="A38" s="226">
        <v>20</v>
      </c>
      <c r="B38" s="219" t="s">
        <v>130</v>
      </c>
      <c r="C38" s="218" t="e">
        <f>(C34/$O$34)*C36</f>
        <v>#DIV/0!</v>
      </c>
      <c r="D38" s="218" t="e">
        <f t="shared" ref="D38:N38" si="4">(D34/$O$34)*D36</f>
        <v>#DIV/0!</v>
      </c>
      <c r="E38" s="218" t="e">
        <f t="shared" si="4"/>
        <v>#DIV/0!</v>
      </c>
      <c r="F38" s="218" t="e">
        <f t="shared" si="4"/>
        <v>#DIV/0!</v>
      </c>
      <c r="G38" s="218" t="e">
        <f t="shared" si="4"/>
        <v>#DIV/0!</v>
      </c>
      <c r="H38" s="218" t="e">
        <f t="shared" si="4"/>
        <v>#DIV/0!</v>
      </c>
      <c r="I38" s="218" t="e">
        <f t="shared" si="4"/>
        <v>#DIV/0!</v>
      </c>
      <c r="J38" s="218" t="e">
        <f t="shared" si="4"/>
        <v>#DIV/0!</v>
      </c>
      <c r="K38" s="218" t="e">
        <f t="shared" si="4"/>
        <v>#DIV/0!</v>
      </c>
      <c r="L38" s="218" t="e">
        <f t="shared" si="4"/>
        <v>#DIV/0!</v>
      </c>
      <c r="M38" s="218" t="e">
        <f t="shared" si="4"/>
        <v>#DIV/0!</v>
      </c>
      <c r="N38" s="218" t="e">
        <f t="shared" si="4"/>
        <v>#DIV/0!</v>
      </c>
      <c r="O38" s="218" t="e">
        <f>SUM(C38:N38)</f>
        <v>#DIV/0!</v>
      </c>
      <c r="P38" s="1"/>
    </row>
    <row r="39" spans="1:16">
      <c r="A39" s="22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20"/>
      <c r="P39" s="1"/>
    </row>
    <row r="40" spans="1:16">
      <c r="A40" s="226">
        <v>21</v>
      </c>
      <c r="B40" s="7" t="s">
        <v>132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20"/>
      <c r="P40" s="1"/>
    </row>
    <row r="41" spans="1:16">
      <c r="A41" s="226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20"/>
      <c r="P41" s="1"/>
    </row>
    <row r="42" spans="1:16">
      <c r="A42" s="226">
        <v>22</v>
      </c>
      <c r="B42" s="166" t="s">
        <v>188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96">
        <f>SUM(C41:M41)</f>
        <v>0</v>
      </c>
      <c r="P42" s="1"/>
    </row>
    <row r="43" spans="1:16">
      <c r="A43" s="226">
        <v>23</v>
      </c>
      <c r="B43" s="166" t="s">
        <v>135</v>
      </c>
      <c r="C43" s="94"/>
      <c r="D43" s="94"/>
      <c r="E43" s="94"/>
      <c r="F43" s="94"/>
      <c r="G43" s="5"/>
      <c r="H43" s="5"/>
      <c r="I43" s="5"/>
      <c r="J43" s="5"/>
      <c r="K43" s="5"/>
      <c r="L43" s="5"/>
      <c r="M43" s="5"/>
      <c r="N43" s="5"/>
      <c r="O43" s="96">
        <f>SUM(C42:M42)</f>
        <v>0</v>
      </c>
      <c r="P43" s="1"/>
    </row>
    <row r="44" spans="1:16">
      <c r="A44" s="226">
        <v>24</v>
      </c>
      <c r="B44" s="166" t="s">
        <v>136</v>
      </c>
      <c r="C44" s="300" t="s">
        <v>452</v>
      </c>
      <c r="D44" s="300"/>
      <c r="E44" s="300"/>
      <c r="F44" s="300"/>
      <c r="G44" s="300"/>
      <c r="H44" s="300"/>
      <c r="I44" s="300"/>
      <c r="J44" s="300"/>
      <c r="K44" s="300"/>
      <c r="L44" s="300"/>
      <c r="M44" s="300"/>
      <c r="N44" s="94"/>
      <c r="O44" s="96">
        <f>N44</f>
        <v>0</v>
      </c>
      <c r="P44" s="1"/>
    </row>
    <row r="45" spans="1:16" ht="25.5">
      <c r="A45" s="226">
        <v>25</v>
      </c>
      <c r="B45" s="170" t="s">
        <v>189</v>
      </c>
      <c r="C45" s="300" t="s">
        <v>452</v>
      </c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94"/>
      <c r="O45" s="96">
        <f>N45</f>
        <v>0</v>
      </c>
      <c r="P45" s="1"/>
    </row>
    <row r="46" spans="1:16">
      <c r="A46" s="226">
        <v>26</v>
      </c>
      <c r="B46" s="166" t="s">
        <v>187</v>
      </c>
      <c r="C46" s="94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96">
        <f>SUM(C45:M45)</f>
        <v>0</v>
      </c>
      <c r="P46" s="1"/>
    </row>
    <row r="47" spans="1:16">
      <c r="A47" s="226">
        <v>27</v>
      </c>
      <c r="B47" s="166" t="s">
        <v>88</v>
      </c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5"/>
      <c r="N47" s="5"/>
      <c r="O47" s="96">
        <f t="shared" ref="O47:O52" si="5">SUM(C46:M46)</f>
        <v>0</v>
      </c>
      <c r="P47" s="1"/>
    </row>
    <row r="48" spans="1:16">
      <c r="A48" s="226">
        <v>28</v>
      </c>
      <c r="B48" s="166" t="s">
        <v>94</v>
      </c>
      <c r="C48" s="94"/>
      <c r="D48" s="5"/>
      <c r="E48" s="5"/>
      <c r="F48" s="5"/>
      <c r="G48" s="5"/>
      <c r="H48" s="94"/>
      <c r="I48" s="94"/>
      <c r="J48" s="5"/>
      <c r="K48" s="5"/>
      <c r="L48" s="94"/>
      <c r="M48" s="5"/>
      <c r="N48" s="5"/>
      <c r="O48" s="96">
        <f t="shared" si="5"/>
        <v>0</v>
      </c>
      <c r="P48" s="1"/>
    </row>
    <row r="49" spans="1:16" ht="29.25" customHeight="1">
      <c r="A49" s="226">
        <v>29</v>
      </c>
      <c r="B49" s="170" t="s">
        <v>454</v>
      </c>
      <c r="C49" s="5"/>
      <c r="D49" s="94"/>
      <c r="E49" s="5"/>
      <c r="F49" s="5"/>
      <c r="G49" s="5"/>
      <c r="H49" s="5"/>
      <c r="I49" s="5"/>
      <c r="J49" s="5"/>
      <c r="K49" s="5"/>
      <c r="L49" s="5"/>
      <c r="M49" s="5"/>
      <c r="N49" s="173"/>
      <c r="O49" s="96">
        <f>N49</f>
        <v>0</v>
      </c>
      <c r="P49" s="1"/>
    </row>
    <row r="50" spans="1:16">
      <c r="A50" s="226">
        <v>30</v>
      </c>
      <c r="B50" s="166" t="s">
        <v>117</v>
      </c>
      <c r="C50" s="5"/>
      <c r="D50" s="94"/>
      <c r="E50" s="5"/>
      <c r="F50" s="5"/>
      <c r="G50" s="5"/>
      <c r="H50" s="5"/>
      <c r="I50" s="5"/>
      <c r="J50" s="5"/>
      <c r="K50" s="5"/>
      <c r="L50" s="5"/>
      <c r="M50" s="5"/>
      <c r="N50" s="5"/>
      <c r="O50" s="96">
        <f t="shared" si="5"/>
        <v>0</v>
      </c>
      <c r="P50" s="1"/>
    </row>
    <row r="51" spans="1:16">
      <c r="A51" s="226">
        <v>31</v>
      </c>
      <c r="B51" s="166" t="s">
        <v>118</v>
      </c>
      <c r="C51" s="5"/>
      <c r="D51" s="5"/>
      <c r="E51" s="5"/>
      <c r="F51" s="5"/>
      <c r="G51" s="5"/>
      <c r="H51" s="5"/>
      <c r="I51" s="94"/>
      <c r="J51" s="5"/>
      <c r="K51" s="5"/>
      <c r="L51" s="5"/>
      <c r="M51" s="5"/>
      <c r="N51" s="5"/>
      <c r="O51" s="96">
        <f t="shared" si="5"/>
        <v>0</v>
      </c>
      <c r="P51" s="1"/>
    </row>
    <row r="52" spans="1:16">
      <c r="A52" s="226">
        <v>32</v>
      </c>
      <c r="B52" s="166" t="s">
        <v>115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96">
        <f t="shared" si="5"/>
        <v>0</v>
      </c>
      <c r="P52" s="1"/>
    </row>
    <row r="53" spans="1:16">
      <c r="A53" s="226">
        <v>33</v>
      </c>
      <c r="B53" s="166" t="s">
        <v>93</v>
      </c>
      <c r="C53" s="300" t="s">
        <v>452</v>
      </c>
      <c r="D53" s="300"/>
      <c r="E53" s="300"/>
      <c r="F53" s="300"/>
      <c r="G53" s="300"/>
      <c r="H53" s="300"/>
      <c r="I53" s="300"/>
      <c r="J53" s="300"/>
      <c r="K53" s="300"/>
      <c r="L53" s="300"/>
      <c r="M53" s="300"/>
      <c r="N53" s="5"/>
      <c r="O53" s="20">
        <f>N53</f>
        <v>0</v>
      </c>
      <c r="P53" s="1"/>
    </row>
    <row r="54" spans="1:16">
      <c r="A54" s="226">
        <v>34</v>
      </c>
      <c r="B54" s="166" t="s">
        <v>116</v>
      </c>
      <c r="C54" s="300" t="s">
        <v>452</v>
      </c>
      <c r="D54" s="300"/>
      <c r="E54" s="300"/>
      <c r="F54" s="300"/>
      <c r="G54" s="300"/>
      <c r="H54" s="300"/>
      <c r="I54" s="300"/>
      <c r="J54" s="300"/>
      <c r="K54" s="300"/>
      <c r="L54" s="300"/>
      <c r="M54" s="300"/>
      <c r="N54" s="94"/>
      <c r="O54" s="20">
        <f>N54</f>
        <v>0</v>
      </c>
      <c r="P54" s="1"/>
    </row>
    <row r="55" spans="1:16">
      <c r="A55" s="226">
        <v>35</v>
      </c>
      <c r="B55" s="166" t="s">
        <v>128</v>
      </c>
      <c r="C55" s="94"/>
      <c r="D55" s="94"/>
      <c r="E55" s="94"/>
      <c r="F55" s="94"/>
      <c r="G55" s="94"/>
      <c r="H55" s="94"/>
      <c r="I55" s="94"/>
      <c r="J55" s="94"/>
      <c r="K55" s="5"/>
      <c r="L55" s="5"/>
      <c r="M55" s="5"/>
      <c r="N55" s="94"/>
      <c r="O55" s="96">
        <f>SUM(C54:M54)</f>
        <v>0</v>
      </c>
      <c r="P55" s="1"/>
    </row>
    <row r="56" spans="1:16">
      <c r="A56" s="226">
        <v>36</v>
      </c>
      <c r="B56" s="166" t="s">
        <v>139</v>
      </c>
      <c r="C56" s="300" t="s">
        <v>452</v>
      </c>
      <c r="D56" s="300"/>
      <c r="E56" s="300"/>
      <c r="F56" s="300"/>
      <c r="G56" s="300"/>
      <c r="H56" s="300"/>
      <c r="I56" s="300"/>
      <c r="J56" s="300"/>
      <c r="K56" s="300"/>
      <c r="L56" s="300"/>
      <c r="M56" s="300"/>
      <c r="N56" s="94"/>
      <c r="O56" s="96">
        <f>N56</f>
        <v>0</v>
      </c>
      <c r="P56" s="1"/>
    </row>
    <row r="57" spans="1:16" ht="13.5" thickBot="1">
      <c r="A57" s="226"/>
      <c r="B57" s="19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20"/>
      <c r="P57" s="1"/>
    </row>
    <row r="58" spans="1:16" ht="13.5" thickBot="1">
      <c r="A58" s="226">
        <v>37</v>
      </c>
      <c r="B58" s="219" t="s">
        <v>133</v>
      </c>
      <c r="C58" s="169">
        <f>C43+C42+C46+C47+C48+C49+C50+C51+C52+C55</f>
        <v>0</v>
      </c>
      <c r="D58" s="169">
        <f>D43+D42+D46+D47+D48+D49+D50+D51+D52+D55</f>
        <v>0</v>
      </c>
      <c r="E58" s="169">
        <f>E43+E42+E46+E47+E48+E49+E50+E51+E52+E55</f>
        <v>0</v>
      </c>
      <c r="F58" s="169">
        <f>F43+F42+F46+F47+F48+F49+F50+F51+F52+F55</f>
        <v>0</v>
      </c>
      <c r="G58" s="169">
        <f>G42+G46+G47+G48+G49+G50+G51+G52+G55</f>
        <v>0</v>
      </c>
      <c r="H58" s="169">
        <f t="shared" ref="H58:M58" si="6">H42+H46+H47+H48+H49+H50+H51+H52+H55</f>
        <v>0</v>
      </c>
      <c r="I58" s="169">
        <f t="shared" si="6"/>
        <v>0</v>
      </c>
      <c r="J58" s="169">
        <f t="shared" si="6"/>
        <v>0</v>
      </c>
      <c r="K58" s="169">
        <f t="shared" si="6"/>
        <v>0</v>
      </c>
      <c r="L58" s="169">
        <f t="shared" si="6"/>
        <v>0</v>
      </c>
      <c r="M58" s="169">
        <f t="shared" si="6"/>
        <v>0</v>
      </c>
      <c r="N58" s="169">
        <f>N44+N45+N49+N53+N54+N56</f>
        <v>0</v>
      </c>
      <c r="O58" s="169">
        <f>SUM(O55,O52,O50,O48,O46,O43)</f>
        <v>0</v>
      </c>
      <c r="P58" s="1"/>
    </row>
    <row r="59" spans="1:16" ht="13.5" thickBot="1">
      <c r="A59" s="226"/>
      <c r="B59" s="11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20"/>
      <c r="P59" s="1"/>
    </row>
    <row r="60" spans="1:16" ht="39" thickBot="1">
      <c r="A60" s="226"/>
      <c r="B60" s="219" t="s">
        <v>127</v>
      </c>
      <c r="C60" s="218">
        <f>(15/2)/360*12</f>
        <v>0.25</v>
      </c>
      <c r="D60" s="218">
        <f>(30+15)/2/360*12</f>
        <v>0.75</v>
      </c>
      <c r="E60" s="218">
        <f>(30+60)/2/360*12</f>
        <v>1.5</v>
      </c>
      <c r="F60" s="218">
        <f>(60+90)/2/360*12</f>
        <v>2.5</v>
      </c>
      <c r="G60" s="218">
        <f>(90+180)/2/360*12</f>
        <v>4.5</v>
      </c>
      <c r="H60" s="218">
        <f>(180+360)/2/360*12</f>
        <v>9</v>
      </c>
      <c r="I60" s="218">
        <f>(360+720)/2/360*12</f>
        <v>18</v>
      </c>
      <c r="J60" s="218">
        <f>(720+1080)/2/360*12</f>
        <v>30</v>
      </c>
      <c r="K60" s="218">
        <f>(1080+1440)/2/360*12</f>
        <v>42</v>
      </c>
      <c r="L60" s="218">
        <f>(1440+1800)/2/360*12</f>
        <v>54</v>
      </c>
      <c r="M60" s="218" t="s">
        <v>202</v>
      </c>
      <c r="N60" s="78" t="s">
        <v>203</v>
      </c>
      <c r="O60" s="218"/>
      <c r="P60" s="1"/>
    </row>
    <row r="61" spans="1:16" ht="13.5" thickBot="1">
      <c r="A61" s="226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20"/>
      <c r="P61" s="1"/>
    </row>
    <row r="62" spans="1:16" ht="13.5" thickBot="1">
      <c r="A62" s="226">
        <v>38</v>
      </c>
      <c r="B62" s="219" t="s">
        <v>134</v>
      </c>
      <c r="C62" s="218" t="e">
        <f>(C58/$O$58)*C60</f>
        <v>#DIV/0!</v>
      </c>
      <c r="D62" s="218" t="e">
        <f t="shared" ref="D62:N62" si="7">(D58/$O$58)*D60</f>
        <v>#DIV/0!</v>
      </c>
      <c r="E62" s="218" t="e">
        <f t="shared" si="7"/>
        <v>#DIV/0!</v>
      </c>
      <c r="F62" s="218" t="e">
        <f t="shared" si="7"/>
        <v>#DIV/0!</v>
      </c>
      <c r="G62" s="218" t="e">
        <f t="shared" si="7"/>
        <v>#DIV/0!</v>
      </c>
      <c r="H62" s="218" t="e">
        <f t="shared" si="7"/>
        <v>#DIV/0!</v>
      </c>
      <c r="I62" s="218" t="e">
        <f t="shared" si="7"/>
        <v>#DIV/0!</v>
      </c>
      <c r="J62" s="218" t="e">
        <f t="shared" si="7"/>
        <v>#DIV/0!</v>
      </c>
      <c r="K62" s="218" t="e">
        <f t="shared" si="7"/>
        <v>#DIV/0!</v>
      </c>
      <c r="L62" s="218" t="e">
        <f t="shared" si="7"/>
        <v>#DIV/0!</v>
      </c>
      <c r="M62" s="218" t="e">
        <f t="shared" si="7"/>
        <v>#DIV/0!</v>
      </c>
      <c r="N62" s="218" t="e">
        <f t="shared" si="7"/>
        <v>#DIV/0!</v>
      </c>
      <c r="O62" s="218" t="e">
        <f>SUM(C62:N62)</f>
        <v>#DIV/0!</v>
      </c>
      <c r="P62" s="1"/>
    </row>
    <row r="63" spans="1:16" ht="13.5" thickBot="1">
      <c r="A63" s="226"/>
      <c r="B63" s="19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ht="15" thickBot="1">
      <c r="A64" s="226"/>
      <c r="B64" s="219" t="s">
        <v>137</v>
      </c>
      <c r="C64" s="171" t="e">
        <f>O38-O62</f>
        <v>#DIV/0!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P64" s="1"/>
    </row>
    <row r="65" spans="1:16" ht="13.5" thickBot="1">
      <c r="A65" s="233">
        <v>40</v>
      </c>
      <c r="B65" s="219" t="s">
        <v>451</v>
      </c>
      <c r="C65" s="172">
        <f>C34-C58</f>
        <v>0</v>
      </c>
      <c r="D65" s="172">
        <f>C65+(D34-D58)</f>
        <v>0</v>
      </c>
      <c r="E65" s="172">
        <f>D65+(E34-E58)</f>
        <v>0</v>
      </c>
      <c r="F65" s="172">
        <f t="shared" ref="F65:N65" si="8">E65+(F34-F58)</f>
        <v>0</v>
      </c>
      <c r="G65" s="172">
        <f t="shared" si="8"/>
        <v>0</v>
      </c>
      <c r="H65" s="172">
        <f t="shared" si="8"/>
        <v>0</v>
      </c>
      <c r="I65" s="172">
        <f t="shared" si="8"/>
        <v>0</v>
      </c>
      <c r="J65" s="172">
        <f t="shared" si="8"/>
        <v>0</v>
      </c>
      <c r="K65" s="172">
        <f t="shared" si="8"/>
        <v>0</v>
      </c>
      <c r="L65" s="172">
        <f t="shared" si="8"/>
        <v>0</v>
      </c>
      <c r="M65" s="172">
        <f t="shared" si="8"/>
        <v>0</v>
      </c>
      <c r="N65" s="172">
        <f t="shared" si="8"/>
        <v>0</v>
      </c>
      <c r="O65" s="5"/>
      <c r="P65" s="1"/>
    </row>
    <row r="66" spans="1:16">
      <c r="A66" s="1"/>
      <c r="B66" s="5"/>
      <c r="C66" s="94"/>
      <c r="D66" s="94"/>
      <c r="E66" s="94"/>
      <c r="F66" s="94"/>
      <c r="G66" s="94"/>
      <c r="H66" s="5"/>
      <c r="I66" s="5"/>
      <c r="J66" s="5"/>
      <c r="K66" s="5"/>
      <c r="L66" s="5"/>
      <c r="M66" s="5"/>
      <c r="N66" s="5"/>
      <c r="O66" s="5"/>
      <c r="P66" s="1"/>
    </row>
    <row r="67" spans="1:16">
      <c r="A67" s="1"/>
      <c r="B67" s="5"/>
      <c r="C67" s="5"/>
      <c r="D67" s="94"/>
      <c r="E67" s="94"/>
      <c r="F67" s="5"/>
      <c r="G67" s="5"/>
      <c r="H67" s="5"/>
      <c r="I67" s="5"/>
      <c r="J67" s="5"/>
      <c r="K67" s="5"/>
      <c r="L67" s="5"/>
      <c r="M67" s="5"/>
      <c r="N67" s="5"/>
      <c r="O67" s="5"/>
      <c r="P67" s="1"/>
    </row>
    <row r="68" spans="1:16">
      <c r="A68" s="1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1"/>
    </row>
    <row r="69" spans="1:16">
      <c r="A69" s="1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1"/>
    </row>
    <row r="70" spans="1:16">
      <c r="A70" s="1"/>
      <c r="B70" s="5"/>
      <c r="C70" s="5"/>
      <c r="D70" s="5"/>
      <c r="G70" s="5"/>
      <c r="H70" s="5"/>
      <c r="I70" s="5"/>
      <c r="J70" s="5"/>
      <c r="K70" s="5"/>
      <c r="L70" s="5"/>
      <c r="M70" s="5"/>
      <c r="N70" s="5"/>
      <c r="O70" s="5"/>
      <c r="P70" s="1"/>
    </row>
    <row r="71" spans="1:16" ht="13.5" customHeight="1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"/>
    </row>
    <row r="72" spans="1:16">
      <c r="P72" s="1"/>
    </row>
    <row r="73" spans="1:16">
      <c r="P73" s="1"/>
    </row>
    <row r="74" spans="1:16">
      <c r="P74" s="1"/>
    </row>
    <row r="75" spans="1:16">
      <c r="P75" s="1"/>
    </row>
    <row r="76" spans="1:16">
      <c r="P76" s="1"/>
    </row>
    <row r="77" spans="1:16">
      <c r="P77" s="1"/>
    </row>
    <row r="78" spans="1:16">
      <c r="P78" s="1"/>
    </row>
  </sheetData>
  <mergeCells count="8">
    <mergeCell ref="C54:M54"/>
    <mergeCell ref="C56:M56"/>
    <mergeCell ref="A9:A10"/>
    <mergeCell ref="C20:M20"/>
    <mergeCell ref="C28:M29"/>
    <mergeCell ref="C44:M44"/>
    <mergeCell ref="C45:M45"/>
    <mergeCell ref="C53:M53"/>
  </mergeCells>
  <pageMargins left="0.74" right="0.2" top="0.32" bottom="0.27" header="0" footer="0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69"/>
  <sheetViews>
    <sheetView zoomScaleNormal="100" workbookViewId="0">
      <pane xSplit="2" ySplit="9" topLeftCell="C19" activePane="bottomRight" state="frozen"/>
      <selection pane="topRight" activeCell="C1" sqref="C1"/>
      <selection pane="bottomLeft" activeCell="A9" sqref="A9"/>
      <selection pane="bottomRight" activeCell="B31" sqref="B31"/>
    </sheetView>
  </sheetViews>
  <sheetFormatPr baseColWidth="10" defaultRowHeight="12.75"/>
  <cols>
    <col min="1" max="1" width="8" customWidth="1"/>
    <col min="2" max="2" width="66.28515625" customWidth="1"/>
    <col min="3" max="3" width="24.28515625" customWidth="1"/>
    <col min="4" max="4" width="26.140625" customWidth="1"/>
    <col min="5" max="5" width="17.42578125" bestFit="1" customWidth="1"/>
    <col min="6" max="6" width="5.28515625" customWidth="1"/>
    <col min="7" max="7" width="5.28515625" hidden="1" customWidth="1"/>
  </cols>
  <sheetData>
    <row r="1" spans="1:5">
      <c r="A1" s="1"/>
      <c r="B1" s="1"/>
      <c r="C1" s="1"/>
      <c r="D1" s="1"/>
      <c r="E1" s="1"/>
    </row>
    <row r="2" spans="1:5">
      <c r="A2" s="1"/>
      <c r="B2" s="52" t="s">
        <v>415</v>
      </c>
      <c r="C2" s="1"/>
      <c r="D2" s="1"/>
      <c r="E2" s="1"/>
    </row>
    <row r="3" spans="1:5">
      <c r="A3" s="1"/>
      <c r="B3" s="31" t="s">
        <v>148</v>
      </c>
      <c r="C3" s="1"/>
      <c r="D3" s="1"/>
      <c r="E3" s="1"/>
    </row>
    <row r="4" spans="1:5">
      <c r="A4" s="1"/>
      <c r="B4" s="31" t="s">
        <v>470</v>
      </c>
      <c r="C4" s="1"/>
      <c r="D4" s="1"/>
      <c r="E4" s="1"/>
    </row>
    <row r="5" spans="1:5">
      <c r="A5" s="1"/>
      <c r="B5" s="45" t="s">
        <v>21</v>
      </c>
      <c r="C5" s="1"/>
      <c r="D5" s="1"/>
      <c r="E5" s="1"/>
    </row>
    <row r="6" spans="1:5">
      <c r="A6" s="1"/>
      <c r="B6" s="31" t="s">
        <v>456</v>
      </c>
      <c r="C6" s="1"/>
      <c r="D6" s="1"/>
      <c r="E6" s="1"/>
    </row>
    <row r="7" spans="1:5" ht="13.5" thickBot="1">
      <c r="A7" s="1"/>
      <c r="B7" s="31" t="s">
        <v>416</v>
      </c>
      <c r="C7" s="1"/>
      <c r="D7" s="1"/>
      <c r="E7" s="1"/>
    </row>
    <row r="8" spans="1:5" ht="13.5" thickBot="1">
      <c r="A8" s="329" t="s">
        <v>497</v>
      </c>
      <c r="B8" s="174" t="s">
        <v>109</v>
      </c>
      <c r="C8" s="327" t="s">
        <v>190</v>
      </c>
      <c r="D8" s="328"/>
      <c r="E8" s="328"/>
    </row>
    <row r="9" spans="1:5" ht="13.5" thickBot="1">
      <c r="A9" s="329"/>
      <c r="B9" s="175" t="s">
        <v>191</v>
      </c>
      <c r="C9" s="100" t="s">
        <v>457</v>
      </c>
      <c r="D9" s="178" t="s">
        <v>458</v>
      </c>
      <c r="E9" s="178" t="s">
        <v>192</v>
      </c>
    </row>
    <row r="10" spans="1:5">
      <c r="A10" s="226"/>
      <c r="B10" s="1"/>
      <c r="C10" s="11"/>
      <c r="D10" s="180"/>
      <c r="E10" s="108"/>
    </row>
    <row r="11" spans="1:5">
      <c r="A11" s="226"/>
      <c r="B11" s="34" t="s">
        <v>22</v>
      </c>
      <c r="C11" s="1"/>
      <c r="D11" s="104"/>
      <c r="E11" s="104"/>
    </row>
    <row r="12" spans="1:5">
      <c r="A12" s="226">
        <v>1</v>
      </c>
      <c r="B12" s="35" t="s">
        <v>23</v>
      </c>
      <c r="C12" s="97"/>
      <c r="D12" s="105"/>
      <c r="E12" s="105">
        <f>D12+C12</f>
        <v>0</v>
      </c>
    </row>
    <row r="13" spans="1:5">
      <c r="A13" s="226">
        <v>2</v>
      </c>
      <c r="B13" s="35" t="s">
        <v>24</v>
      </c>
      <c r="C13" s="97"/>
      <c r="D13" s="105"/>
      <c r="E13" s="105">
        <f t="shared" ref="E13:E21" si="0">D13+C13</f>
        <v>0</v>
      </c>
    </row>
    <row r="14" spans="1:5">
      <c r="A14" s="226">
        <v>37</v>
      </c>
      <c r="B14" s="35" t="s">
        <v>207</v>
      </c>
      <c r="C14" s="1"/>
      <c r="D14" s="104"/>
      <c r="E14" s="105">
        <f t="shared" si="0"/>
        <v>0</v>
      </c>
    </row>
    <row r="15" spans="1:5">
      <c r="A15" s="226">
        <v>3</v>
      </c>
      <c r="B15" s="35" t="s">
        <v>25</v>
      </c>
      <c r="C15" s="97"/>
      <c r="D15" s="105"/>
      <c r="E15" s="105">
        <f t="shared" si="0"/>
        <v>0</v>
      </c>
    </row>
    <row r="16" spans="1:5">
      <c r="A16" s="226">
        <v>4</v>
      </c>
      <c r="B16" s="35" t="s">
        <v>26</v>
      </c>
      <c r="C16" s="97"/>
      <c r="D16" s="105"/>
      <c r="E16" s="105">
        <f t="shared" si="0"/>
        <v>0</v>
      </c>
    </row>
    <row r="17" spans="1:6">
      <c r="A17" s="226">
        <v>5</v>
      </c>
      <c r="B17" s="35" t="s">
        <v>27</v>
      </c>
      <c r="C17" s="97"/>
      <c r="D17" s="105"/>
      <c r="E17" s="105">
        <f t="shared" si="0"/>
        <v>0</v>
      </c>
    </row>
    <row r="18" spans="1:6">
      <c r="A18" s="226">
        <v>6</v>
      </c>
      <c r="B18" s="35" t="s">
        <v>28</v>
      </c>
      <c r="C18" s="97"/>
      <c r="D18" s="105"/>
      <c r="E18" s="105">
        <f t="shared" si="0"/>
        <v>0</v>
      </c>
    </row>
    <row r="19" spans="1:6">
      <c r="A19" s="226">
        <v>7</v>
      </c>
      <c r="B19" s="35" t="s">
        <v>29</v>
      </c>
      <c r="C19" s="97"/>
      <c r="D19" s="105"/>
      <c r="E19" s="105">
        <f t="shared" si="0"/>
        <v>0</v>
      </c>
    </row>
    <row r="20" spans="1:6">
      <c r="A20" s="226">
        <v>8</v>
      </c>
      <c r="B20" s="35" t="s">
        <v>30</v>
      </c>
      <c r="C20" s="97"/>
      <c r="D20" s="105"/>
      <c r="E20" s="105">
        <f t="shared" si="0"/>
        <v>0</v>
      </c>
    </row>
    <row r="21" spans="1:6">
      <c r="A21" s="226">
        <v>9</v>
      </c>
      <c r="B21" s="35" t="s">
        <v>31</v>
      </c>
      <c r="C21" s="97"/>
      <c r="D21" s="105"/>
      <c r="E21" s="105">
        <f t="shared" si="0"/>
        <v>0</v>
      </c>
    </row>
    <row r="22" spans="1:6" ht="13.5" thickBot="1">
      <c r="A22" s="226"/>
      <c r="B22" s="34"/>
      <c r="C22" s="1"/>
      <c r="D22" s="106"/>
      <c r="E22" s="106"/>
    </row>
    <row r="23" spans="1:6">
      <c r="A23" s="226">
        <v>10</v>
      </c>
      <c r="B23" s="237" t="s">
        <v>43</v>
      </c>
      <c r="C23" s="176">
        <f>C12+C13+C14+C15-C16-C17-C18-C19-C20+C21</f>
        <v>0</v>
      </c>
      <c r="D23" s="179">
        <f>D12+D13+D14+D15-D16-D17-D18-D19-D20+D21</f>
        <v>0</v>
      </c>
      <c r="E23" s="179">
        <f>E12+E13+E14+E15-E16-E17-E18-E19-E20+E21</f>
        <v>0</v>
      </c>
    </row>
    <row r="24" spans="1:6">
      <c r="A24" s="226"/>
      <c r="B24" s="36"/>
      <c r="C24" s="1"/>
      <c r="D24" s="108"/>
      <c r="E24" s="108"/>
      <c r="F24" s="1"/>
    </row>
    <row r="25" spans="1:6">
      <c r="A25" s="226"/>
      <c r="B25" s="34" t="s">
        <v>42</v>
      </c>
      <c r="C25" s="1"/>
      <c r="D25" s="104"/>
      <c r="E25" s="104"/>
      <c r="F25" s="1"/>
    </row>
    <row r="26" spans="1:6">
      <c r="A26" s="226">
        <v>11</v>
      </c>
      <c r="B26" s="240" t="s">
        <v>3</v>
      </c>
      <c r="C26" s="97"/>
      <c r="D26" s="105"/>
      <c r="E26" s="105">
        <f>C26+D26</f>
        <v>0</v>
      </c>
      <c r="F26" s="1"/>
    </row>
    <row r="27" spans="1:6">
      <c r="A27" s="226">
        <v>12</v>
      </c>
      <c r="B27" s="240" t="s">
        <v>4</v>
      </c>
      <c r="C27" s="1">
        <f>C28+C29+C30</f>
        <v>0</v>
      </c>
      <c r="D27" s="104">
        <f>D28+D29+D30</f>
        <v>0</v>
      </c>
      <c r="E27" s="105">
        <f t="shared" ref="E27:E40" si="1">C27+D27</f>
        <v>0</v>
      </c>
      <c r="F27" s="1"/>
    </row>
    <row r="28" spans="1:6">
      <c r="A28" s="226">
        <v>13</v>
      </c>
      <c r="B28" s="241" t="s">
        <v>5</v>
      </c>
      <c r="C28" s="1"/>
      <c r="D28" s="104"/>
      <c r="E28" s="105">
        <f t="shared" si="1"/>
        <v>0</v>
      </c>
      <c r="F28" s="1"/>
    </row>
    <row r="29" spans="1:6">
      <c r="A29" s="226">
        <v>14</v>
      </c>
      <c r="B29" s="241" t="s">
        <v>6</v>
      </c>
      <c r="C29" s="1"/>
      <c r="D29" s="104"/>
      <c r="E29" s="105">
        <f t="shared" si="1"/>
        <v>0</v>
      </c>
      <c r="F29" s="1"/>
    </row>
    <row r="30" spans="1:6">
      <c r="A30" s="226">
        <v>15</v>
      </c>
      <c r="B30" s="241" t="s">
        <v>7</v>
      </c>
      <c r="C30" s="1"/>
      <c r="D30" s="104"/>
      <c r="E30" s="105">
        <f t="shared" si="1"/>
        <v>0</v>
      </c>
      <c r="F30" s="1"/>
    </row>
    <row r="31" spans="1:6">
      <c r="A31" s="226">
        <v>16</v>
      </c>
      <c r="B31" s="240" t="s">
        <v>32</v>
      </c>
      <c r="C31" s="97"/>
      <c r="D31" s="105"/>
      <c r="E31" s="105">
        <f t="shared" si="1"/>
        <v>0</v>
      </c>
      <c r="F31" s="1"/>
    </row>
    <row r="32" spans="1:6">
      <c r="A32" s="226">
        <v>39</v>
      </c>
      <c r="B32" s="240" t="s">
        <v>459</v>
      </c>
      <c r="C32" s="97"/>
      <c r="D32" s="105"/>
      <c r="E32" s="105">
        <f t="shared" si="1"/>
        <v>0</v>
      </c>
      <c r="F32" s="1"/>
    </row>
    <row r="33" spans="1:6">
      <c r="A33" s="226">
        <v>17</v>
      </c>
      <c r="B33" s="240" t="s">
        <v>33</v>
      </c>
      <c r="C33" s="97">
        <f>C34+C35+C36</f>
        <v>0</v>
      </c>
      <c r="D33" s="105">
        <f>D34+D35+D36</f>
        <v>0</v>
      </c>
      <c r="E33" s="105">
        <f t="shared" si="1"/>
        <v>0</v>
      </c>
      <c r="F33" s="1"/>
    </row>
    <row r="34" spans="1:6">
      <c r="A34" s="226">
        <v>18</v>
      </c>
      <c r="B34" s="241" t="s">
        <v>0</v>
      </c>
      <c r="C34" s="1"/>
      <c r="D34" s="104"/>
      <c r="E34" s="105">
        <f t="shared" si="1"/>
        <v>0</v>
      </c>
      <c r="F34" s="1"/>
    </row>
    <row r="35" spans="1:6">
      <c r="A35" s="226">
        <v>19</v>
      </c>
      <c r="B35" s="241" t="s">
        <v>1</v>
      </c>
      <c r="C35" s="1"/>
      <c r="D35" s="104"/>
      <c r="E35" s="105">
        <f t="shared" si="1"/>
        <v>0</v>
      </c>
      <c r="F35" s="1"/>
    </row>
    <row r="36" spans="1:6">
      <c r="A36" s="226">
        <v>20</v>
      </c>
      <c r="B36" s="241" t="s">
        <v>2</v>
      </c>
      <c r="C36" s="97"/>
      <c r="D36" s="105"/>
      <c r="E36" s="105">
        <f t="shared" si="1"/>
        <v>0</v>
      </c>
      <c r="F36" s="1"/>
    </row>
    <row r="37" spans="1:6">
      <c r="A37" s="226">
        <v>40</v>
      </c>
      <c r="B37" s="35" t="s">
        <v>510</v>
      </c>
      <c r="C37" s="1"/>
      <c r="D37" s="104"/>
      <c r="E37" s="105">
        <f t="shared" si="1"/>
        <v>0</v>
      </c>
      <c r="F37" s="1"/>
    </row>
    <row r="38" spans="1:6">
      <c r="A38" s="226">
        <v>21</v>
      </c>
      <c r="B38" s="35" t="s">
        <v>34</v>
      </c>
      <c r="C38" s="97"/>
      <c r="D38" s="105"/>
      <c r="E38" s="105">
        <f t="shared" si="1"/>
        <v>0</v>
      </c>
      <c r="F38" s="1"/>
    </row>
    <row r="39" spans="1:6">
      <c r="A39" s="226">
        <v>22</v>
      </c>
      <c r="B39" s="35" t="s">
        <v>35</v>
      </c>
      <c r="C39" s="1"/>
      <c r="D39" s="104"/>
      <c r="E39" s="105">
        <f t="shared" si="1"/>
        <v>0</v>
      </c>
      <c r="F39" s="1"/>
    </row>
    <row r="40" spans="1:6">
      <c r="A40" s="226">
        <v>23</v>
      </c>
      <c r="B40" s="35" t="s">
        <v>36</v>
      </c>
      <c r="C40" s="177"/>
      <c r="D40" s="181"/>
      <c r="E40" s="105">
        <f t="shared" si="1"/>
        <v>0</v>
      </c>
      <c r="F40" s="1"/>
    </row>
    <row r="41" spans="1:6" ht="13.5" thickBot="1">
      <c r="A41" s="226"/>
      <c r="B41" s="35"/>
      <c r="C41" s="1"/>
      <c r="D41" s="106"/>
      <c r="E41" s="106"/>
      <c r="F41" s="1"/>
    </row>
    <row r="42" spans="1:6">
      <c r="A42" s="226">
        <v>24</v>
      </c>
      <c r="B42" s="237" t="s">
        <v>44</v>
      </c>
      <c r="C42" s="176">
        <f>C27+C33+C37+C39+C40-C26-C31-C38-C32</f>
        <v>0</v>
      </c>
      <c r="D42" s="176">
        <f t="shared" ref="D42:E42" si="2">D27+D33+D37+D39+D40-D26-D31-D38-D32</f>
        <v>0</v>
      </c>
      <c r="E42" s="176">
        <f t="shared" si="2"/>
        <v>0</v>
      </c>
      <c r="F42" s="1"/>
    </row>
    <row r="43" spans="1:6">
      <c r="A43" s="226"/>
      <c r="B43" s="36"/>
      <c r="C43" s="97"/>
      <c r="D43" s="182"/>
      <c r="E43" s="182"/>
      <c r="F43" s="1"/>
    </row>
    <row r="44" spans="1:6">
      <c r="A44" s="226"/>
      <c r="B44" s="36" t="s">
        <v>45</v>
      </c>
      <c r="C44" s="97"/>
      <c r="D44" s="105"/>
      <c r="E44" s="105"/>
      <c r="F44" s="1"/>
    </row>
    <row r="45" spans="1:6">
      <c r="A45" s="226">
        <v>25</v>
      </c>
      <c r="B45" s="35" t="s">
        <v>37</v>
      </c>
      <c r="C45" s="1"/>
      <c r="D45" s="104"/>
      <c r="E45" s="104">
        <f>C45+D45</f>
        <v>0</v>
      </c>
      <c r="F45" s="1"/>
    </row>
    <row r="46" spans="1:6">
      <c r="A46" s="226">
        <v>26</v>
      </c>
      <c r="B46" s="35" t="s">
        <v>41</v>
      </c>
      <c r="C46" s="97"/>
      <c r="D46" s="105"/>
      <c r="E46" s="104">
        <f t="shared" ref="E46:E54" si="3">C46+D46</f>
        <v>0</v>
      </c>
      <c r="F46" s="1"/>
    </row>
    <row r="47" spans="1:6">
      <c r="A47" s="226">
        <v>27</v>
      </c>
      <c r="B47" s="35" t="s">
        <v>46</v>
      </c>
      <c r="C47" s="1"/>
      <c r="D47" s="104"/>
      <c r="E47" s="104">
        <f t="shared" si="3"/>
        <v>0</v>
      </c>
      <c r="F47" s="1"/>
    </row>
    <row r="48" spans="1:6">
      <c r="A48" s="226">
        <v>41</v>
      </c>
      <c r="B48" s="35" t="s">
        <v>460</v>
      </c>
      <c r="C48" s="1"/>
      <c r="D48" s="104"/>
      <c r="E48" s="104">
        <f t="shared" si="3"/>
        <v>0</v>
      </c>
      <c r="F48" s="1"/>
    </row>
    <row r="49" spans="1:6">
      <c r="A49" s="226">
        <v>28</v>
      </c>
      <c r="B49" s="35" t="s">
        <v>47</v>
      </c>
      <c r="C49" s="1"/>
      <c r="D49" s="104"/>
      <c r="E49" s="104">
        <f t="shared" si="3"/>
        <v>0</v>
      </c>
      <c r="F49" s="1"/>
    </row>
    <row r="50" spans="1:6">
      <c r="A50" s="226">
        <v>42</v>
      </c>
      <c r="B50" s="35" t="s">
        <v>461</v>
      </c>
      <c r="C50" s="1"/>
      <c r="D50" s="104"/>
      <c r="E50" s="104">
        <f t="shared" si="3"/>
        <v>0</v>
      </c>
      <c r="F50" s="1"/>
    </row>
    <row r="51" spans="1:6">
      <c r="A51" s="226">
        <v>29</v>
      </c>
      <c r="B51" s="35" t="s">
        <v>48</v>
      </c>
      <c r="C51" s="1"/>
      <c r="D51" s="104"/>
      <c r="E51" s="104">
        <f t="shared" si="3"/>
        <v>0</v>
      </c>
      <c r="F51" s="1"/>
    </row>
    <row r="52" spans="1:6">
      <c r="A52" s="226">
        <v>30</v>
      </c>
      <c r="B52" s="35" t="s">
        <v>38</v>
      </c>
      <c r="D52" s="183"/>
      <c r="E52" s="104">
        <f t="shared" si="3"/>
        <v>0</v>
      </c>
      <c r="F52" s="1"/>
    </row>
    <row r="53" spans="1:6">
      <c r="A53" s="226">
        <v>31</v>
      </c>
      <c r="B53" s="35" t="s">
        <v>18</v>
      </c>
      <c r="D53" s="183"/>
      <c r="E53" s="104">
        <f t="shared" si="3"/>
        <v>0</v>
      </c>
      <c r="F53" s="1"/>
    </row>
    <row r="54" spans="1:6">
      <c r="A54" s="226">
        <v>32</v>
      </c>
      <c r="B54" s="35" t="s">
        <v>19</v>
      </c>
      <c r="D54" s="183"/>
      <c r="E54" s="104">
        <f t="shared" si="3"/>
        <v>0</v>
      </c>
      <c r="F54" s="1"/>
    </row>
    <row r="55" spans="1:6" ht="13.5" thickBot="1">
      <c r="A55" s="226"/>
      <c r="B55" s="35"/>
      <c r="D55" s="184"/>
      <c r="E55" s="184"/>
      <c r="F55" s="1"/>
    </row>
    <row r="56" spans="1:6">
      <c r="A56" s="226">
        <v>33</v>
      </c>
      <c r="B56" s="237" t="s">
        <v>49</v>
      </c>
      <c r="C56" s="176">
        <f>C45-C46+C47+C48+C51+C54-C49-C50-C52-C53</f>
        <v>0</v>
      </c>
      <c r="D56" s="179">
        <f t="shared" ref="D56:E56" si="4">D45-D46+D47+D48+D51+D54-D49-D50-D52-D53</f>
        <v>0</v>
      </c>
      <c r="E56" s="179">
        <f t="shared" si="4"/>
        <v>0</v>
      </c>
      <c r="F56" s="1"/>
    </row>
    <row r="57" spans="1:6" ht="13.5" thickBot="1">
      <c r="A57" s="226"/>
      <c r="B57" s="37" t="s">
        <v>39</v>
      </c>
      <c r="C57" s="1"/>
      <c r="D57" s="1"/>
      <c r="E57" s="1"/>
      <c r="F57" s="1"/>
    </row>
    <row r="58" spans="1:6">
      <c r="A58" s="226">
        <v>34</v>
      </c>
      <c r="B58" s="237" t="s">
        <v>40</v>
      </c>
      <c r="C58" s="176">
        <f>C23+C42+C56</f>
        <v>0</v>
      </c>
      <c r="D58" s="176">
        <f t="shared" ref="D58:E58" si="5">D23+D42+D56</f>
        <v>0</v>
      </c>
      <c r="E58" s="176">
        <f t="shared" si="5"/>
        <v>0</v>
      </c>
      <c r="F58" s="1"/>
    </row>
    <row r="59" spans="1:6" ht="13.5" thickBot="1">
      <c r="A59" s="226"/>
      <c r="B59" s="34"/>
      <c r="C59" s="1"/>
      <c r="D59" s="1"/>
      <c r="E59" s="1"/>
      <c r="F59" s="1"/>
    </row>
    <row r="60" spans="1:6" ht="13.5" thickBot="1">
      <c r="A60" s="226">
        <v>35</v>
      </c>
      <c r="B60" s="237" t="s">
        <v>8</v>
      </c>
      <c r="C60" s="174"/>
      <c r="D60" s="174"/>
      <c r="E60" s="174"/>
      <c r="F60" s="1"/>
    </row>
    <row r="61" spans="1:6">
      <c r="A61" s="226">
        <v>36</v>
      </c>
      <c r="B61" s="237" t="s">
        <v>9</v>
      </c>
      <c r="C61" s="176">
        <f>C58+C60</f>
        <v>0</v>
      </c>
      <c r="D61" s="176">
        <f t="shared" ref="D61:E61" si="6">D58+D60</f>
        <v>0</v>
      </c>
      <c r="E61" s="176">
        <f t="shared" si="6"/>
        <v>0</v>
      </c>
      <c r="F61" s="1"/>
    </row>
    <row r="62" spans="1:6">
      <c r="A62" s="1"/>
      <c r="B62" s="1"/>
      <c r="C62" s="1"/>
      <c r="D62" s="1"/>
      <c r="E62" s="1"/>
    </row>
    <row r="63" spans="1:6">
      <c r="A63" s="1"/>
      <c r="B63" s="1"/>
      <c r="C63" s="1"/>
      <c r="D63" s="1"/>
      <c r="E63" s="1"/>
    </row>
    <row r="64" spans="1:6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</row>
    <row r="67" spans="1:5">
      <c r="B67" s="1"/>
    </row>
    <row r="68" spans="1:5">
      <c r="B68" s="1"/>
    </row>
    <row r="69" spans="1:5">
      <c r="B69" s="1"/>
    </row>
  </sheetData>
  <mergeCells count="2">
    <mergeCell ref="C8:E8"/>
    <mergeCell ref="A8:A9"/>
  </mergeCells>
  <phoneticPr fontId="3" type="noConversion"/>
  <pageMargins left="0.25" right="0.34" top="1" bottom="1" header="0" footer="0"/>
  <pageSetup paperSize="9" scale="8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N89"/>
  <sheetViews>
    <sheetView zoomScaleNormal="100" workbookViewId="0">
      <selection activeCell="C14" sqref="C14"/>
    </sheetView>
  </sheetViews>
  <sheetFormatPr baseColWidth="10" defaultRowHeight="12.75"/>
  <cols>
    <col min="1" max="1" width="8.140625" bestFit="1" customWidth="1"/>
    <col min="2" max="2" width="9.28515625" customWidth="1"/>
    <col min="3" max="3" width="55.42578125" customWidth="1"/>
    <col min="4" max="6" width="16.28515625" customWidth="1"/>
    <col min="7" max="7" width="16.42578125" customWidth="1"/>
  </cols>
  <sheetData>
    <row r="1" spans="1:14" ht="15.75">
      <c r="A1" s="5"/>
      <c r="B1" s="5"/>
      <c r="C1" s="98" t="s">
        <v>415</v>
      </c>
      <c r="D1" s="7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>
      <c r="A2" s="5"/>
      <c r="B2" s="302" t="s">
        <v>149</v>
      </c>
      <c r="C2" s="302"/>
      <c r="D2" s="302"/>
      <c r="E2" s="302"/>
      <c r="F2" s="302"/>
      <c r="G2" s="302"/>
      <c r="H2" s="5"/>
      <c r="I2" s="5"/>
      <c r="J2" s="5"/>
      <c r="K2" s="5"/>
      <c r="L2" s="5"/>
      <c r="M2" s="5"/>
      <c r="N2" s="5"/>
    </row>
    <row r="3" spans="1:14" ht="15.75">
      <c r="A3" s="5"/>
      <c r="B3" s="302" t="s">
        <v>13</v>
      </c>
      <c r="C3" s="302"/>
      <c r="D3" s="302"/>
      <c r="E3" s="302"/>
      <c r="F3" s="302"/>
      <c r="G3" s="302"/>
      <c r="H3" s="5"/>
      <c r="I3" s="5"/>
      <c r="J3" s="5"/>
      <c r="K3" s="5"/>
      <c r="L3" s="5"/>
      <c r="M3" s="5"/>
      <c r="N3" s="5"/>
    </row>
    <row r="4" spans="1:14" ht="15.75">
      <c r="A4" s="5"/>
      <c r="B4" s="303" t="s">
        <v>173</v>
      </c>
      <c r="C4" s="302"/>
      <c r="D4" s="302"/>
      <c r="E4" s="302"/>
      <c r="F4" s="302"/>
      <c r="G4" s="302"/>
      <c r="H4" s="5"/>
      <c r="I4" s="5"/>
      <c r="J4" s="5"/>
      <c r="K4" s="5"/>
      <c r="L4" s="5"/>
      <c r="M4" s="5"/>
      <c r="N4" s="5"/>
    </row>
    <row r="5" spans="1:14" ht="15.75">
      <c r="A5" s="5"/>
      <c r="B5" s="302" t="s">
        <v>456</v>
      </c>
      <c r="C5" s="302"/>
      <c r="D5" s="302"/>
      <c r="E5" s="302"/>
      <c r="F5" s="302"/>
      <c r="G5" s="302"/>
      <c r="H5" s="5"/>
      <c r="I5" s="5"/>
      <c r="J5" s="5"/>
      <c r="K5" s="5"/>
      <c r="L5" s="5"/>
      <c r="M5" s="5"/>
      <c r="N5" s="5"/>
    </row>
    <row r="6" spans="1:14" ht="15.75">
      <c r="A6" s="5"/>
      <c r="B6" s="302"/>
      <c r="C6" s="302"/>
      <c r="D6" s="302"/>
      <c r="E6" s="302"/>
      <c r="F6" s="302"/>
      <c r="G6" s="302"/>
      <c r="H6" s="5"/>
      <c r="I6" s="5"/>
      <c r="J6" s="5"/>
      <c r="K6" s="5"/>
      <c r="L6" s="5"/>
      <c r="M6" s="5"/>
      <c r="N6" s="5"/>
    </row>
    <row r="7" spans="1:14" ht="15.75">
      <c r="A7" s="5"/>
      <c r="B7" s="5"/>
      <c r="C7" s="98" t="s">
        <v>450</v>
      </c>
      <c r="D7" s="7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13.5" thickBo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ht="26.25" thickBot="1">
      <c r="A9" s="225" t="s">
        <v>498</v>
      </c>
      <c r="B9" s="185"/>
      <c r="C9" s="99" t="s">
        <v>68</v>
      </c>
      <c r="D9" s="100" t="s">
        <v>77</v>
      </c>
      <c r="E9" s="100" t="s">
        <v>78</v>
      </c>
      <c r="F9" s="100" t="s">
        <v>79</v>
      </c>
      <c r="G9" s="100" t="s">
        <v>80</v>
      </c>
      <c r="H9" s="5"/>
      <c r="I9" s="5"/>
      <c r="J9" s="5"/>
      <c r="K9" s="5"/>
      <c r="L9" s="5"/>
      <c r="M9" s="5"/>
      <c r="N9" s="5"/>
    </row>
    <row r="10" spans="1:14">
      <c r="A10" s="226"/>
      <c r="B10" s="28"/>
      <c r="C10" s="28"/>
      <c r="D10" s="28"/>
      <c r="E10" s="28"/>
      <c r="F10" s="28"/>
      <c r="G10" s="29"/>
      <c r="H10" s="5"/>
      <c r="I10" s="5"/>
      <c r="J10" s="5"/>
      <c r="K10" s="5"/>
      <c r="L10" s="5"/>
      <c r="M10" s="5"/>
      <c r="N10" s="5"/>
    </row>
    <row r="11" spans="1:14">
      <c r="A11" s="226"/>
      <c r="B11" s="220" t="s">
        <v>67</v>
      </c>
      <c r="C11" s="7" t="s">
        <v>204</v>
      </c>
      <c r="D11" s="5"/>
      <c r="E11" s="5"/>
      <c r="F11" s="5"/>
      <c r="G11" s="6"/>
      <c r="H11" s="5"/>
      <c r="I11" s="5"/>
      <c r="J11" s="5"/>
      <c r="K11" s="5"/>
      <c r="L11" s="5"/>
      <c r="M11" s="5"/>
      <c r="N11" s="5"/>
    </row>
    <row r="12" spans="1:14">
      <c r="A12" s="226"/>
      <c r="B12" s="5"/>
      <c r="C12" s="7"/>
      <c r="D12" s="5"/>
      <c r="E12" s="5"/>
      <c r="F12" s="5"/>
      <c r="G12" s="6"/>
      <c r="H12" s="5"/>
      <c r="I12" s="5"/>
      <c r="J12" s="5"/>
      <c r="K12" s="5"/>
      <c r="L12" s="5"/>
      <c r="M12" s="5"/>
      <c r="N12" s="5"/>
    </row>
    <row r="13" spans="1:14">
      <c r="A13" s="226">
        <v>1</v>
      </c>
      <c r="B13" s="13"/>
      <c r="C13" s="5" t="s">
        <v>90</v>
      </c>
      <c r="D13" s="5"/>
      <c r="E13" s="5"/>
      <c r="F13" s="5"/>
      <c r="G13" s="6"/>
      <c r="H13" s="5"/>
      <c r="I13" s="5"/>
      <c r="J13" s="5"/>
      <c r="K13" s="5"/>
      <c r="L13" s="5"/>
      <c r="M13" s="5"/>
      <c r="N13" s="5"/>
    </row>
    <row r="14" spans="1:14">
      <c r="A14" s="226">
        <v>2</v>
      </c>
      <c r="B14" s="13" t="s">
        <v>51</v>
      </c>
      <c r="C14" s="5" t="s">
        <v>86</v>
      </c>
      <c r="D14" s="5"/>
      <c r="E14" s="5"/>
      <c r="F14" s="5"/>
      <c r="G14" s="6"/>
      <c r="H14" s="5"/>
      <c r="I14" s="5"/>
      <c r="J14" s="5"/>
      <c r="K14" s="5"/>
      <c r="L14" s="5"/>
      <c r="M14" s="5"/>
      <c r="N14" s="5"/>
    </row>
    <row r="15" spans="1:14">
      <c r="A15" s="226">
        <v>3</v>
      </c>
      <c r="B15" s="13" t="s">
        <v>52</v>
      </c>
      <c r="C15" s="5" t="s">
        <v>56</v>
      </c>
      <c r="D15" s="5">
        <f>D16+D17</f>
        <v>0</v>
      </c>
      <c r="E15" s="5">
        <f t="shared" ref="E15:G15" si="0">E16+E17</f>
        <v>0</v>
      </c>
      <c r="F15" s="5">
        <f t="shared" si="0"/>
        <v>0</v>
      </c>
      <c r="G15" s="6">
        <f t="shared" si="0"/>
        <v>0</v>
      </c>
      <c r="H15" s="5"/>
      <c r="I15" s="5"/>
      <c r="J15" s="5"/>
      <c r="K15" s="5"/>
      <c r="L15" s="5"/>
      <c r="M15" s="5"/>
      <c r="N15" s="5"/>
    </row>
    <row r="16" spans="1:14">
      <c r="A16" s="226">
        <v>4</v>
      </c>
      <c r="B16" s="13"/>
      <c r="C16" s="25" t="s">
        <v>57</v>
      </c>
      <c r="D16" s="5"/>
      <c r="E16" s="5"/>
      <c r="F16" s="5"/>
      <c r="G16" s="6"/>
      <c r="H16" s="5"/>
      <c r="I16" s="5"/>
      <c r="J16" s="5"/>
      <c r="K16" s="5"/>
      <c r="L16" s="5"/>
      <c r="M16" s="5"/>
      <c r="N16" s="5"/>
    </row>
    <row r="17" spans="1:14">
      <c r="A17" s="226">
        <v>5</v>
      </c>
      <c r="B17" s="13"/>
      <c r="C17" s="25" t="s">
        <v>58</v>
      </c>
      <c r="D17" s="5"/>
      <c r="E17" s="5"/>
      <c r="F17" s="5"/>
      <c r="G17" s="6"/>
      <c r="H17" s="5"/>
      <c r="I17" s="5"/>
      <c r="J17" s="5"/>
      <c r="K17" s="5"/>
      <c r="L17" s="5"/>
      <c r="M17" s="5"/>
      <c r="N17" s="5"/>
    </row>
    <row r="18" spans="1:14">
      <c r="A18" s="226">
        <v>6</v>
      </c>
      <c r="B18" s="13" t="s">
        <v>52</v>
      </c>
      <c r="C18" s="5" t="s">
        <v>53</v>
      </c>
      <c r="D18" s="5">
        <f>D19+D20</f>
        <v>0</v>
      </c>
      <c r="E18" s="5">
        <f t="shared" ref="E18:G18" si="1">E19+E20</f>
        <v>0</v>
      </c>
      <c r="F18" s="5">
        <f t="shared" si="1"/>
        <v>0</v>
      </c>
      <c r="G18" s="6">
        <f t="shared" si="1"/>
        <v>0</v>
      </c>
      <c r="H18" s="5"/>
      <c r="I18" s="5"/>
      <c r="J18" s="5"/>
      <c r="K18" s="5"/>
      <c r="L18" s="5"/>
      <c r="M18" s="5"/>
      <c r="N18" s="5"/>
    </row>
    <row r="19" spans="1:14">
      <c r="A19" s="226">
        <v>7</v>
      </c>
      <c r="B19" s="13"/>
      <c r="C19" s="25" t="s">
        <v>59</v>
      </c>
      <c r="D19" s="5"/>
      <c r="E19" s="5"/>
      <c r="F19" s="5"/>
      <c r="G19" s="6"/>
      <c r="H19" s="5"/>
      <c r="I19" s="5"/>
      <c r="J19" s="5"/>
      <c r="K19" s="5"/>
      <c r="L19" s="5"/>
      <c r="M19" s="5"/>
      <c r="N19" s="5"/>
    </row>
    <row r="20" spans="1:14">
      <c r="A20" s="226">
        <v>8</v>
      </c>
      <c r="B20" s="13"/>
      <c r="C20" s="25" t="s">
        <v>61</v>
      </c>
      <c r="D20" s="5"/>
      <c r="E20" s="5"/>
      <c r="F20" s="5"/>
      <c r="G20" s="6"/>
      <c r="H20" s="5"/>
      <c r="I20" s="5"/>
      <c r="J20" s="5"/>
      <c r="K20" s="5"/>
      <c r="L20" s="5"/>
      <c r="M20" s="5"/>
      <c r="N20" s="5"/>
    </row>
    <row r="21" spans="1:14">
      <c r="A21" s="226">
        <v>9</v>
      </c>
      <c r="B21" s="13" t="s">
        <v>52</v>
      </c>
      <c r="C21" s="5" t="s">
        <v>54</v>
      </c>
      <c r="D21" s="5">
        <f>D22-D23</f>
        <v>0</v>
      </c>
      <c r="E21" s="5">
        <f t="shared" ref="E21:G21" si="2">E22-E23</f>
        <v>0</v>
      </c>
      <c r="F21" s="5">
        <f t="shared" si="2"/>
        <v>0</v>
      </c>
      <c r="G21" s="6">
        <f t="shared" si="2"/>
        <v>0</v>
      </c>
      <c r="H21" s="5"/>
      <c r="I21" s="5"/>
      <c r="J21" s="5"/>
      <c r="K21" s="5"/>
      <c r="L21" s="5"/>
      <c r="M21" s="5"/>
      <c r="N21" s="5"/>
    </row>
    <row r="22" spans="1:14">
      <c r="A22" s="226">
        <v>10</v>
      </c>
      <c r="B22" s="13"/>
      <c r="C22" s="25" t="s">
        <v>62</v>
      </c>
      <c r="D22" s="5"/>
      <c r="E22" s="5"/>
      <c r="F22" s="5"/>
      <c r="G22" s="6"/>
      <c r="H22" s="5"/>
      <c r="I22" s="5"/>
      <c r="J22" s="5"/>
      <c r="K22" s="5"/>
      <c r="L22" s="5"/>
      <c r="M22" s="5"/>
      <c r="N22" s="5"/>
    </row>
    <row r="23" spans="1:14">
      <c r="A23" s="226">
        <v>11</v>
      </c>
      <c r="B23" s="13"/>
      <c r="C23" s="25" t="s">
        <v>63</v>
      </c>
      <c r="D23" s="5"/>
      <c r="E23" s="5"/>
      <c r="F23" s="5"/>
      <c r="G23" s="6"/>
      <c r="H23" s="5"/>
      <c r="I23" s="5"/>
      <c r="J23" s="5"/>
      <c r="K23" s="5"/>
      <c r="L23" s="5"/>
      <c r="M23" s="5"/>
      <c r="N23" s="5"/>
    </row>
    <row r="24" spans="1:14">
      <c r="A24" s="226">
        <v>12</v>
      </c>
      <c r="B24" s="13" t="s">
        <v>52</v>
      </c>
      <c r="C24" s="5" t="s">
        <v>64</v>
      </c>
      <c r="D24" s="5">
        <f>D25+D26</f>
        <v>0</v>
      </c>
      <c r="E24" s="5">
        <f t="shared" ref="E24:G24" si="3">E25+E26</f>
        <v>0</v>
      </c>
      <c r="F24" s="5">
        <f t="shared" si="3"/>
        <v>0</v>
      </c>
      <c r="G24" s="6">
        <f t="shared" si="3"/>
        <v>0</v>
      </c>
      <c r="H24" s="5"/>
      <c r="I24" s="5"/>
      <c r="J24" s="5"/>
      <c r="K24" s="5"/>
      <c r="L24" s="5"/>
      <c r="M24" s="5"/>
      <c r="N24" s="5"/>
    </row>
    <row r="25" spans="1:14">
      <c r="A25" s="226">
        <v>13</v>
      </c>
      <c r="B25" s="13"/>
      <c r="C25" s="25" t="s">
        <v>65</v>
      </c>
      <c r="D25" s="5"/>
      <c r="E25" s="5"/>
      <c r="F25" s="5"/>
      <c r="G25" s="6"/>
      <c r="H25" s="5"/>
      <c r="I25" s="5"/>
      <c r="J25" s="5"/>
      <c r="K25" s="5"/>
      <c r="L25" s="5"/>
      <c r="M25" s="5"/>
      <c r="N25" s="5"/>
    </row>
    <row r="26" spans="1:14">
      <c r="A26" s="226">
        <v>14</v>
      </c>
      <c r="B26" s="13"/>
      <c r="C26" s="25" t="s">
        <v>66</v>
      </c>
      <c r="D26" s="5"/>
      <c r="E26" s="5"/>
      <c r="F26" s="5"/>
      <c r="G26" s="6"/>
      <c r="H26" s="5"/>
      <c r="I26" s="5"/>
      <c r="J26" s="5"/>
      <c r="K26" s="5"/>
      <c r="L26" s="5"/>
      <c r="M26" s="5"/>
      <c r="N26" s="5"/>
    </row>
    <row r="27" spans="1:14">
      <c r="A27" s="226">
        <v>15</v>
      </c>
      <c r="B27" s="13" t="s">
        <v>52</v>
      </c>
      <c r="C27" s="5" t="s">
        <v>55</v>
      </c>
      <c r="D27" s="5"/>
      <c r="E27" s="5"/>
      <c r="F27" s="5"/>
      <c r="G27" s="6"/>
      <c r="H27" s="5"/>
      <c r="I27" s="5"/>
      <c r="J27" s="5"/>
      <c r="K27" s="5"/>
      <c r="L27" s="5"/>
      <c r="M27" s="5"/>
      <c r="N27" s="5"/>
    </row>
    <row r="28" spans="1:14">
      <c r="A28" s="226">
        <v>16</v>
      </c>
      <c r="B28" s="221" t="s">
        <v>52</v>
      </c>
      <c r="C28" s="30" t="s">
        <v>82</v>
      </c>
      <c r="D28" s="5"/>
      <c r="E28" s="5"/>
      <c r="F28" s="5"/>
      <c r="G28" s="6"/>
      <c r="H28" s="5"/>
      <c r="I28" s="5"/>
      <c r="J28" s="5"/>
      <c r="K28" s="5"/>
      <c r="L28" s="5"/>
      <c r="M28" s="5"/>
      <c r="N28" s="5"/>
    </row>
    <row r="29" spans="1:14" ht="13.5" customHeight="1" thickBot="1">
      <c r="A29" s="226"/>
      <c r="B29" s="13"/>
      <c r="C29" s="8"/>
      <c r="D29" s="5"/>
      <c r="E29" s="5"/>
      <c r="F29" s="5"/>
      <c r="G29" s="6"/>
      <c r="H29" s="5"/>
      <c r="I29" s="5"/>
      <c r="J29" s="5"/>
      <c r="K29" s="5"/>
      <c r="L29" s="5"/>
      <c r="M29" s="5"/>
      <c r="N29" s="5"/>
    </row>
    <row r="30" spans="1:14" ht="13.5" thickBot="1">
      <c r="A30" s="226">
        <v>17</v>
      </c>
      <c r="B30" s="99" t="s">
        <v>205</v>
      </c>
      <c r="C30" s="99"/>
      <c r="D30" s="186">
        <f>D13+D14+D15+D18+D21+D24+D27+D28</f>
        <v>0</v>
      </c>
      <c r="E30" s="186">
        <f t="shared" ref="E30:G30" si="4">E13+E14+E15+E18+E21+E24+E27+E28</f>
        <v>0</v>
      </c>
      <c r="F30" s="186">
        <f t="shared" si="4"/>
        <v>0</v>
      </c>
      <c r="G30" s="186">
        <f t="shared" si="4"/>
        <v>0</v>
      </c>
      <c r="H30" s="5"/>
      <c r="I30" s="5"/>
      <c r="J30" s="5"/>
      <c r="K30" s="5"/>
      <c r="L30" s="5"/>
      <c r="M30" s="5"/>
      <c r="N30" s="5"/>
    </row>
    <row r="31" spans="1:14">
      <c r="A31" s="226"/>
      <c r="B31" s="222"/>
      <c r="C31" s="7"/>
      <c r="D31" s="5"/>
      <c r="E31" s="5"/>
      <c r="F31" s="5"/>
      <c r="G31" s="6"/>
      <c r="H31" s="5"/>
      <c r="I31" s="5"/>
      <c r="J31" s="5"/>
      <c r="K31" s="5"/>
      <c r="L31" s="5"/>
      <c r="M31" s="5"/>
      <c r="N31" s="5"/>
    </row>
    <row r="32" spans="1:14">
      <c r="A32" s="226"/>
      <c r="B32" s="220" t="s">
        <v>69</v>
      </c>
      <c r="C32" s="7" t="s">
        <v>113</v>
      </c>
      <c r="D32" s="5"/>
      <c r="E32" s="5"/>
      <c r="F32" s="5"/>
      <c r="G32" s="6"/>
      <c r="H32" s="5"/>
      <c r="I32" s="5"/>
      <c r="J32" s="5"/>
      <c r="K32" s="187"/>
      <c r="L32" s="5"/>
      <c r="M32" s="5"/>
      <c r="N32" s="5"/>
    </row>
    <row r="33" spans="1:14">
      <c r="A33" s="226"/>
      <c r="B33" s="13"/>
      <c r="C33" s="5"/>
      <c r="D33" s="5"/>
      <c r="E33" s="5"/>
      <c r="F33" s="5"/>
      <c r="G33" s="6"/>
      <c r="H33" s="5"/>
      <c r="I33" s="5"/>
      <c r="J33" s="5"/>
      <c r="K33" s="5"/>
      <c r="L33" s="5"/>
      <c r="M33" s="5"/>
      <c r="N33" s="5"/>
    </row>
    <row r="34" spans="1:14">
      <c r="A34" s="226">
        <v>18</v>
      </c>
      <c r="B34" s="13"/>
      <c r="C34" s="5" t="s">
        <v>83</v>
      </c>
      <c r="D34" s="5">
        <f>IF($G$35&lt;$G$36,$G$36,D35)</f>
        <v>0</v>
      </c>
      <c r="E34" s="5">
        <f t="shared" ref="E34:G34" si="5">IF($G$35&lt;$G$36,$G$36,E35)</f>
        <v>0</v>
      </c>
      <c r="F34" s="5">
        <f t="shared" si="5"/>
        <v>0</v>
      </c>
      <c r="G34" s="5">
        <f t="shared" si="5"/>
        <v>0</v>
      </c>
      <c r="H34" s="5"/>
      <c r="I34" s="5"/>
      <c r="J34" s="5"/>
      <c r="K34" s="5"/>
      <c r="L34" s="5"/>
      <c r="M34" s="5"/>
      <c r="N34" s="5"/>
    </row>
    <row r="35" spans="1:14">
      <c r="A35" s="226">
        <v>19</v>
      </c>
      <c r="B35" s="13"/>
      <c r="C35" s="25" t="s">
        <v>11</v>
      </c>
      <c r="D35" s="5"/>
      <c r="E35" s="5"/>
      <c r="F35" s="5"/>
      <c r="G35" s="6"/>
      <c r="H35" s="5"/>
      <c r="I35" s="5"/>
      <c r="J35" s="5"/>
      <c r="K35" s="5"/>
      <c r="L35" s="5"/>
      <c r="M35" s="5"/>
      <c r="N35" s="5"/>
    </row>
    <row r="36" spans="1:14">
      <c r="A36" s="226">
        <v>20</v>
      </c>
      <c r="B36" s="13"/>
      <c r="C36" s="25" t="s">
        <v>12</v>
      </c>
      <c r="D36" s="5"/>
      <c r="E36" s="5"/>
      <c r="F36" s="5"/>
      <c r="G36" s="6"/>
      <c r="H36" s="5"/>
      <c r="I36" s="5"/>
      <c r="J36" s="5"/>
      <c r="K36" s="5"/>
      <c r="L36" s="5"/>
      <c r="M36" s="5"/>
      <c r="N36" s="5"/>
    </row>
    <row r="37" spans="1:14">
      <c r="A37" s="226">
        <v>21</v>
      </c>
      <c r="B37" s="13" t="s">
        <v>52</v>
      </c>
      <c r="C37" s="5" t="s">
        <v>72</v>
      </c>
      <c r="D37" s="5">
        <f>D38+D39+D40</f>
        <v>0</v>
      </c>
      <c r="E37" s="5">
        <f t="shared" ref="E37:G37" si="6">E38+E39+E40</f>
        <v>0</v>
      </c>
      <c r="F37" s="5">
        <f t="shared" si="6"/>
        <v>0</v>
      </c>
      <c r="G37" s="5">
        <f t="shared" si="6"/>
        <v>0</v>
      </c>
      <c r="H37" s="5"/>
      <c r="I37" s="5"/>
      <c r="J37" s="5"/>
      <c r="K37" s="5"/>
      <c r="L37" s="5"/>
      <c r="M37" s="5"/>
      <c r="N37" s="5"/>
    </row>
    <row r="38" spans="1:14">
      <c r="A38" s="226">
        <v>22</v>
      </c>
      <c r="B38" s="13"/>
      <c r="C38" s="25" t="s">
        <v>84</v>
      </c>
      <c r="D38" s="5"/>
      <c r="E38" s="5"/>
      <c r="F38" s="5"/>
      <c r="G38" s="6"/>
      <c r="H38" s="5"/>
      <c r="I38" s="5"/>
      <c r="J38" s="5"/>
      <c r="K38" s="5"/>
      <c r="L38" s="5"/>
      <c r="M38" s="5"/>
      <c r="N38" s="5"/>
    </row>
    <row r="39" spans="1:14">
      <c r="A39" s="226">
        <v>23</v>
      </c>
      <c r="B39" s="13"/>
      <c r="C39" s="25" t="s">
        <v>85</v>
      </c>
      <c r="D39" s="5"/>
      <c r="E39" s="5"/>
      <c r="F39" s="5"/>
      <c r="G39" s="6"/>
      <c r="H39" s="5"/>
      <c r="I39" s="5"/>
      <c r="J39" s="5"/>
      <c r="K39" s="5"/>
      <c r="L39" s="5"/>
      <c r="M39" s="5"/>
      <c r="N39" s="5"/>
    </row>
    <row r="40" spans="1:14">
      <c r="A40" s="226">
        <v>24</v>
      </c>
      <c r="B40" s="13"/>
      <c r="C40" s="25" t="s">
        <v>117</v>
      </c>
      <c r="D40" s="5"/>
      <c r="E40" s="5"/>
      <c r="F40" s="5"/>
      <c r="G40" s="6"/>
      <c r="H40" s="5"/>
      <c r="I40" s="5"/>
      <c r="J40" s="5"/>
      <c r="K40" s="5"/>
      <c r="L40" s="5"/>
      <c r="M40" s="5"/>
      <c r="N40" s="5"/>
    </row>
    <row r="41" spans="1:14">
      <c r="A41" s="226">
        <v>25</v>
      </c>
      <c r="B41" s="13" t="s">
        <v>52</v>
      </c>
      <c r="C41" s="5" t="s">
        <v>10</v>
      </c>
      <c r="D41" s="5"/>
      <c r="E41" s="5"/>
      <c r="F41" s="5"/>
      <c r="G41" s="6"/>
      <c r="H41" s="5"/>
      <c r="I41" s="5"/>
      <c r="J41" s="5"/>
      <c r="K41" s="5"/>
      <c r="L41" s="5"/>
      <c r="M41" s="5"/>
      <c r="N41" s="5"/>
    </row>
    <row r="42" spans="1:14" ht="13.5" thickBot="1">
      <c r="A42" s="226"/>
      <c r="B42" s="13"/>
      <c r="C42" s="5"/>
      <c r="D42" s="5"/>
      <c r="E42" s="5"/>
      <c r="F42" s="5"/>
      <c r="G42" s="6"/>
      <c r="H42" s="5"/>
      <c r="I42" s="5"/>
      <c r="J42" s="5"/>
      <c r="K42" s="5"/>
      <c r="L42" s="5"/>
      <c r="M42" s="5"/>
      <c r="N42" s="5"/>
    </row>
    <row r="43" spans="1:14" ht="13.5" thickBot="1">
      <c r="A43" s="226">
        <v>26</v>
      </c>
      <c r="B43" s="99" t="s">
        <v>153</v>
      </c>
      <c r="C43" s="99"/>
      <c r="D43" s="186">
        <f>D34+D37+D41</f>
        <v>0</v>
      </c>
      <c r="E43" s="186">
        <f t="shared" ref="E43:G43" si="7">E34+E37+E41</f>
        <v>0</v>
      </c>
      <c r="F43" s="186">
        <f t="shared" si="7"/>
        <v>0</v>
      </c>
      <c r="G43" s="186">
        <f t="shared" si="7"/>
        <v>0</v>
      </c>
      <c r="H43" s="5"/>
      <c r="I43" s="5"/>
      <c r="J43" s="5"/>
      <c r="K43" s="5"/>
      <c r="L43" s="5"/>
      <c r="M43" s="5"/>
      <c r="N43" s="5"/>
    </row>
    <row r="44" spans="1:14" ht="13.5" thickBot="1">
      <c r="A44" s="226"/>
      <c r="B44" s="223"/>
      <c r="C44" s="8"/>
      <c r="D44" s="5"/>
      <c r="E44" s="5"/>
      <c r="F44" s="5"/>
      <c r="G44" s="6"/>
      <c r="H44" s="5"/>
      <c r="I44" s="5"/>
      <c r="J44" s="5"/>
      <c r="K44" s="5"/>
      <c r="L44" s="5"/>
      <c r="M44" s="5"/>
      <c r="N44" s="5"/>
    </row>
    <row r="45" spans="1:14" s="10" customFormat="1" ht="29.25" customHeight="1" thickBot="1">
      <c r="A45" s="226">
        <v>27</v>
      </c>
      <c r="B45" s="99" t="s">
        <v>499</v>
      </c>
      <c r="C45" s="99"/>
      <c r="D45" s="186" t="e">
        <f>(D30/D43)*100</f>
        <v>#DIV/0!</v>
      </c>
      <c r="E45" s="186" t="e">
        <f t="shared" ref="E45:G45" si="8">(E30/E43)*100</f>
        <v>#DIV/0!</v>
      </c>
      <c r="F45" s="186" t="e">
        <f t="shared" si="8"/>
        <v>#DIV/0!</v>
      </c>
      <c r="G45" s="186" t="e">
        <f t="shared" si="8"/>
        <v>#DIV/0!</v>
      </c>
      <c r="H45" s="9"/>
      <c r="I45" s="9"/>
      <c r="J45" s="9"/>
      <c r="K45" s="9"/>
      <c r="L45" s="9"/>
      <c r="M45" s="9"/>
      <c r="N45" s="9"/>
    </row>
    <row r="46" spans="1:14">
      <c r="A46" s="226"/>
      <c r="B46" s="2"/>
      <c r="C46" s="2"/>
      <c r="D46" s="5"/>
      <c r="E46" s="5"/>
      <c r="F46" s="5"/>
      <c r="G46" s="6"/>
      <c r="H46" s="5"/>
      <c r="I46" s="5"/>
      <c r="J46" s="5"/>
      <c r="K46" s="5"/>
      <c r="L46" s="5"/>
      <c r="M46" s="5"/>
      <c r="N46" s="5"/>
    </row>
    <row r="47" spans="1:14" ht="13.5" thickBot="1">
      <c r="A47" s="226"/>
      <c r="B47" s="8"/>
      <c r="C47" s="8"/>
      <c r="D47" s="5"/>
      <c r="E47" s="5"/>
      <c r="F47" s="5"/>
      <c r="G47" s="6"/>
      <c r="H47" s="5"/>
      <c r="I47" s="5"/>
      <c r="J47" s="5"/>
      <c r="K47" s="5"/>
      <c r="L47" s="5"/>
      <c r="M47" s="5"/>
      <c r="N47" s="5"/>
    </row>
    <row r="48" spans="1:14" ht="13.5" thickBot="1">
      <c r="A48" s="226">
        <v>28</v>
      </c>
      <c r="B48" s="99" t="s">
        <v>500</v>
      </c>
      <c r="C48" s="99"/>
      <c r="D48" s="186">
        <f>D30-D43</f>
        <v>0</v>
      </c>
      <c r="E48" s="186">
        <f t="shared" ref="E48:G48" si="9">E30-E43</f>
        <v>0</v>
      </c>
      <c r="F48" s="186">
        <f t="shared" si="9"/>
        <v>0</v>
      </c>
      <c r="G48" s="186">
        <f t="shared" si="9"/>
        <v>0</v>
      </c>
      <c r="H48" s="5"/>
      <c r="I48" s="5"/>
      <c r="J48" s="5"/>
      <c r="K48" s="5"/>
      <c r="L48" s="5"/>
      <c r="M48" s="5"/>
      <c r="N48" s="5"/>
    </row>
    <row r="49" spans="1:14">
      <c r="A49" s="226"/>
      <c r="B49" s="2"/>
      <c r="C49" s="2"/>
      <c r="D49" s="5"/>
      <c r="E49" s="5"/>
      <c r="F49" s="5"/>
      <c r="G49" s="6"/>
      <c r="H49" s="5"/>
      <c r="I49" s="5"/>
      <c r="J49" s="5"/>
      <c r="K49" s="5"/>
      <c r="L49" s="5"/>
      <c r="M49" s="5"/>
      <c r="N49" s="5"/>
    </row>
    <row r="50" spans="1:14" ht="13.5" thickBot="1">
      <c r="A50" s="226"/>
      <c r="B50" s="8"/>
      <c r="C50" s="8"/>
      <c r="D50" s="5"/>
      <c r="E50" s="5"/>
      <c r="F50" s="5"/>
      <c r="G50" s="6"/>
      <c r="H50" s="5"/>
      <c r="I50" s="5"/>
      <c r="J50" s="5"/>
      <c r="K50" s="5"/>
      <c r="L50" s="5"/>
      <c r="M50" s="5"/>
      <c r="N50" s="5"/>
    </row>
    <row r="51" spans="1:14" ht="13.5" thickBot="1">
      <c r="A51" s="226">
        <v>29</v>
      </c>
      <c r="B51" s="99" t="s">
        <v>501</v>
      </c>
      <c r="C51" s="99"/>
      <c r="D51" s="186">
        <f>D30-(D43*0.8)</f>
        <v>0</v>
      </c>
      <c r="E51" s="186">
        <f t="shared" ref="E51" si="10">E30-(E43*0.8)</f>
        <v>0</v>
      </c>
      <c r="F51" s="186">
        <f>F30-(F43*0.7)</f>
        <v>0</v>
      </c>
      <c r="G51" s="186">
        <f>G30-(G43*0.7)</f>
        <v>0</v>
      </c>
      <c r="H51" s="5"/>
      <c r="I51" s="5"/>
      <c r="J51" s="5"/>
      <c r="K51" s="5"/>
      <c r="L51" s="5"/>
      <c r="M51" s="5"/>
      <c r="N51" s="5"/>
    </row>
    <row r="52" spans="1:14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>
      <c r="A53" s="5"/>
      <c r="B53" s="232" t="s">
        <v>502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>
      <c r="A54" s="5"/>
      <c r="B54" s="232" t="s">
        <v>503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>
      <c r="A55" s="5"/>
      <c r="B55" s="232" t="s">
        <v>495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4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1:14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1:14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4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1:14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1:14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4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</row>
    <row r="66" spans="1:14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</row>
    <row r="67" spans="1:14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</row>
    <row r="69" spans="1:14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</row>
    <row r="70" spans="1:14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</row>
    <row r="71" spans="1:14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1:14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</row>
    <row r="73" spans="1:14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</row>
    <row r="74" spans="1:14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</row>
    <row r="75" spans="1:14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1:14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</row>
    <row r="77" spans="1:14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</row>
    <row r="78" spans="1:14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</row>
    <row r="80" spans="1:14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1:14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1:14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1:14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1:14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1:14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1:14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1:14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1:14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1:14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</sheetData>
  <mergeCells count="5">
    <mergeCell ref="B2:G2"/>
    <mergeCell ref="B3:G3"/>
    <mergeCell ref="B5:G5"/>
    <mergeCell ref="B6:G6"/>
    <mergeCell ref="B4:G4"/>
  </mergeCells>
  <phoneticPr fontId="3" type="noConversion"/>
  <pageMargins left="0.25" right="0.34" top="1" bottom="1" header="0" footer="0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4"/>
  <sheetViews>
    <sheetView topLeftCell="A19" workbookViewId="0">
      <selection activeCell="G28" sqref="G28"/>
    </sheetView>
  </sheetViews>
  <sheetFormatPr baseColWidth="10" defaultRowHeight="12.75"/>
  <cols>
    <col min="2" max="2" width="13.28515625" customWidth="1"/>
    <col min="3" max="3" width="55" customWidth="1"/>
    <col min="4" max="4" width="15.42578125" customWidth="1"/>
    <col min="8" max="8" width="11.42578125" customWidth="1"/>
    <col min="9" max="9" width="9" customWidth="1"/>
  </cols>
  <sheetData>
    <row r="1" spans="1:9">
      <c r="A1" s="242"/>
      <c r="B1" s="330" t="s">
        <v>462</v>
      </c>
      <c r="C1" s="331"/>
      <c r="D1" s="331"/>
      <c r="E1" s="331"/>
      <c r="F1" s="331"/>
      <c r="G1" s="331"/>
      <c r="H1" s="331"/>
      <c r="I1" s="332"/>
    </row>
    <row r="2" spans="1:9">
      <c r="A2" s="242"/>
      <c r="B2" s="333" t="s">
        <v>473</v>
      </c>
      <c r="C2" s="334"/>
      <c r="D2" s="334"/>
      <c r="E2" s="334"/>
      <c r="F2" s="334"/>
      <c r="G2" s="334"/>
      <c r="H2" s="334"/>
      <c r="I2" s="335"/>
    </row>
    <row r="3" spans="1:9">
      <c r="A3" s="242"/>
      <c r="B3" s="333" t="s">
        <v>201</v>
      </c>
      <c r="C3" s="334"/>
      <c r="D3" s="334"/>
      <c r="E3" s="334"/>
      <c r="F3" s="334"/>
      <c r="G3" s="334"/>
      <c r="H3" s="334"/>
      <c r="I3" s="335"/>
    </row>
    <row r="4" spans="1:9">
      <c r="A4" s="242"/>
      <c r="B4" s="333" t="s">
        <v>456</v>
      </c>
      <c r="C4" s="334"/>
      <c r="D4" s="334"/>
      <c r="E4" s="334"/>
      <c r="F4" s="334"/>
      <c r="G4" s="334"/>
      <c r="H4" s="334"/>
      <c r="I4" s="335"/>
    </row>
    <row r="5" spans="1:9">
      <c r="A5" s="242"/>
      <c r="B5" s="336" t="s">
        <v>199</v>
      </c>
      <c r="C5" s="337"/>
      <c r="D5" s="337"/>
      <c r="E5" s="337"/>
      <c r="F5" s="337"/>
      <c r="G5" s="337"/>
      <c r="H5" s="337"/>
      <c r="I5" s="338"/>
    </row>
    <row r="6" spans="1:9" ht="13.5" thickBot="1">
      <c r="A6" s="242"/>
      <c r="B6" s="339" t="s">
        <v>109</v>
      </c>
      <c r="C6" s="340"/>
      <c r="D6" s="340"/>
      <c r="E6" s="340"/>
      <c r="F6" s="340"/>
      <c r="G6" s="340"/>
      <c r="H6" s="340"/>
      <c r="I6" s="341"/>
    </row>
    <row r="7" spans="1:9" ht="28.5" customHeight="1" thickBot="1">
      <c r="A7" s="243" t="s">
        <v>504</v>
      </c>
      <c r="B7" s="244"/>
      <c r="C7" s="250" t="s">
        <v>200</v>
      </c>
      <c r="D7" s="251" t="s">
        <v>512</v>
      </c>
      <c r="E7" s="245" t="s">
        <v>194</v>
      </c>
      <c r="F7" s="245" t="s">
        <v>195</v>
      </c>
      <c r="G7" s="245" t="s">
        <v>196</v>
      </c>
      <c r="H7" s="245" t="s">
        <v>197</v>
      </c>
      <c r="I7" s="245" t="s">
        <v>198</v>
      </c>
    </row>
    <row r="8" spans="1:9">
      <c r="A8" s="246"/>
      <c r="B8" s="247"/>
      <c r="C8" s="252"/>
      <c r="D8" s="248"/>
      <c r="E8" s="253"/>
      <c r="F8" s="253"/>
      <c r="G8" s="253"/>
      <c r="H8" s="253"/>
      <c r="I8" s="254"/>
    </row>
    <row r="9" spans="1:9">
      <c r="A9" s="246">
        <v>3</v>
      </c>
      <c r="B9" s="255"/>
      <c r="C9" s="256" t="s">
        <v>513</v>
      </c>
      <c r="D9" s="248"/>
      <c r="E9" s="257"/>
      <c r="F9" s="257"/>
      <c r="G9" s="257"/>
      <c r="H9" s="257"/>
      <c r="I9" s="258"/>
    </row>
    <row r="10" spans="1:9">
      <c r="A10" s="246"/>
      <c r="B10" s="259"/>
      <c r="C10" s="256"/>
      <c r="D10" s="248"/>
      <c r="E10" s="257"/>
      <c r="F10" s="257"/>
      <c r="G10" s="257"/>
      <c r="H10" s="257"/>
      <c r="I10" s="258"/>
    </row>
    <row r="11" spans="1:9">
      <c r="A11" s="246">
        <v>4</v>
      </c>
      <c r="B11" s="255"/>
      <c r="C11" s="256" t="s">
        <v>474</v>
      </c>
      <c r="D11" s="248"/>
      <c r="E11" s="260">
        <f>E42*0.8</f>
        <v>0</v>
      </c>
      <c r="F11" s="260">
        <f t="shared" ref="F11:I11" si="0">F42*0.8</f>
        <v>0</v>
      </c>
      <c r="G11" s="260">
        <f t="shared" si="0"/>
        <v>0</v>
      </c>
      <c r="H11" s="260">
        <f t="shared" si="0"/>
        <v>0</v>
      </c>
      <c r="I11" s="261">
        <f t="shared" si="0"/>
        <v>0</v>
      </c>
    </row>
    <row r="12" spans="1:9">
      <c r="A12" s="246"/>
      <c r="B12" s="259"/>
      <c r="C12" s="256"/>
      <c r="D12" s="248"/>
      <c r="E12" s="257"/>
      <c r="F12" s="257"/>
      <c r="G12" s="257"/>
      <c r="H12" s="257"/>
      <c r="I12" s="258"/>
    </row>
    <row r="13" spans="1:9">
      <c r="A13" s="246"/>
      <c r="B13" s="255"/>
      <c r="C13" s="256" t="s">
        <v>114</v>
      </c>
      <c r="D13" s="248"/>
      <c r="E13" s="262"/>
      <c r="F13" s="262"/>
      <c r="G13" s="262"/>
      <c r="H13" s="262"/>
      <c r="I13" s="263"/>
    </row>
    <row r="14" spans="1:9" ht="9" customHeight="1">
      <c r="A14" s="246"/>
      <c r="B14" s="264"/>
      <c r="C14" s="256"/>
      <c r="D14" s="248"/>
      <c r="E14" s="265"/>
      <c r="F14" s="265"/>
      <c r="G14" s="265"/>
      <c r="H14" s="265"/>
      <c r="I14" s="266"/>
    </row>
    <row r="15" spans="1:9">
      <c r="A15" s="246">
        <v>5</v>
      </c>
      <c r="B15" s="267"/>
      <c r="C15" s="268" t="s">
        <v>90</v>
      </c>
      <c r="D15" s="242"/>
      <c r="E15" s="265"/>
      <c r="F15" s="265"/>
      <c r="G15" s="265"/>
      <c r="H15" s="265"/>
      <c r="I15" s="266"/>
    </row>
    <row r="16" spans="1:9">
      <c r="A16" s="246">
        <v>6</v>
      </c>
      <c r="B16" s="267" t="s">
        <v>51</v>
      </c>
      <c r="C16" s="268" t="s">
        <v>86</v>
      </c>
      <c r="D16" s="242"/>
      <c r="E16" s="265"/>
      <c r="F16" s="265"/>
      <c r="G16" s="265"/>
      <c r="H16" s="265"/>
      <c r="I16" s="266"/>
    </row>
    <row r="17" spans="1:9">
      <c r="A17" s="246">
        <v>7</v>
      </c>
      <c r="B17" s="267" t="s">
        <v>52</v>
      </c>
      <c r="C17" s="268" t="s">
        <v>56</v>
      </c>
      <c r="D17" s="242"/>
      <c r="E17" s="265">
        <f>E18+E19</f>
        <v>0</v>
      </c>
      <c r="F17" s="265">
        <f t="shared" ref="F17:I17" si="1">F18+F19</f>
        <v>0</v>
      </c>
      <c r="G17" s="265">
        <f t="shared" si="1"/>
        <v>0</v>
      </c>
      <c r="H17" s="265">
        <f t="shared" si="1"/>
        <v>0</v>
      </c>
      <c r="I17" s="266">
        <f t="shared" si="1"/>
        <v>0</v>
      </c>
    </row>
    <row r="18" spans="1:9">
      <c r="A18" s="246">
        <v>8</v>
      </c>
      <c r="B18" s="267"/>
      <c r="C18" s="269" t="s">
        <v>57</v>
      </c>
      <c r="D18" s="249"/>
      <c r="E18" s="265"/>
      <c r="F18" s="265"/>
      <c r="G18" s="265"/>
      <c r="H18" s="265"/>
      <c r="I18" s="266"/>
    </row>
    <row r="19" spans="1:9">
      <c r="A19" s="246">
        <v>9</v>
      </c>
      <c r="B19" s="267"/>
      <c r="C19" s="269" t="s">
        <v>58</v>
      </c>
      <c r="D19" s="249"/>
      <c r="E19" s="265"/>
      <c r="F19" s="265"/>
      <c r="G19" s="265"/>
      <c r="H19" s="265"/>
      <c r="I19" s="266"/>
    </row>
    <row r="20" spans="1:9">
      <c r="A20" s="246">
        <v>10</v>
      </c>
      <c r="B20" s="267" t="s">
        <v>52</v>
      </c>
      <c r="C20" s="268" t="s">
        <v>53</v>
      </c>
      <c r="D20" s="242"/>
      <c r="E20" s="265">
        <f>E21+E22+E23</f>
        <v>0</v>
      </c>
      <c r="F20" s="265">
        <f t="shared" ref="F20:I20" si="2">F21+F22+F23</f>
        <v>0</v>
      </c>
      <c r="G20" s="265">
        <f t="shared" si="2"/>
        <v>0</v>
      </c>
      <c r="H20" s="265">
        <f t="shared" si="2"/>
        <v>0</v>
      </c>
      <c r="I20" s="266">
        <f t="shared" si="2"/>
        <v>0</v>
      </c>
    </row>
    <row r="21" spans="1:9">
      <c r="A21" s="246">
        <v>11</v>
      </c>
      <c r="B21" s="267"/>
      <c r="C21" s="269" t="s">
        <v>59</v>
      </c>
      <c r="D21" s="249"/>
      <c r="E21" s="265"/>
      <c r="F21" s="265"/>
      <c r="G21" s="265"/>
      <c r="H21" s="265"/>
      <c r="I21" s="266"/>
    </row>
    <row r="22" spans="1:9">
      <c r="A22" s="246">
        <v>12</v>
      </c>
      <c r="B22" s="267"/>
      <c r="C22" s="269" t="s">
        <v>60</v>
      </c>
      <c r="D22" s="249"/>
      <c r="E22" s="265"/>
      <c r="F22" s="265"/>
      <c r="G22" s="265"/>
      <c r="H22" s="265"/>
      <c r="I22" s="266"/>
    </row>
    <row r="23" spans="1:9">
      <c r="A23" s="246">
        <v>13</v>
      </c>
      <c r="B23" s="267"/>
      <c r="C23" s="269" t="s">
        <v>61</v>
      </c>
      <c r="D23" s="249"/>
      <c r="E23" s="265"/>
      <c r="F23" s="265"/>
      <c r="G23" s="265"/>
      <c r="H23" s="265"/>
      <c r="I23" s="266"/>
    </row>
    <row r="24" spans="1:9">
      <c r="A24" s="270">
        <v>14</v>
      </c>
      <c r="B24" s="271" t="s">
        <v>52</v>
      </c>
      <c r="C24" s="272" t="s">
        <v>54</v>
      </c>
      <c r="D24" s="273"/>
      <c r="E24" s="274">
        <f>E25+E26</f>
        <v>0</v>
      </c>
      <c r="F24" s="274">
        <f t="shared" ref="F24:I24" si="3">F25+F26</f>
        <v>0</v>
      </c>
      <c r="G24" s="274">
        <f t="shared" si="3"/>
        <v>0</v>
      </c>
      <c r="H24" s="274">
        <f t="shared" si="3"/>
        <v>0</v>
      </c>
      <c r="I24" s="275">
        <f t="shared" si="3"/>
        <v>0</v>
      </c>
    </row>
    <row r="25" spans="1:9">
      <c r="A25" s="246">
        <v>15</v>
      </c>
      <c r="B25" s="267"/>
      <c r="C25" s="269" t="s">
        <v>62</v>
      </c>
      <c r="D25" s="249"/>
      <c r="E25" s="265"/>
      <c r="F25" s="265"/>
      <c r="G25" s="265"/>
      <c r="H25" s="265"/>
      <c r="I25" s="266"/>
    </row>
    <row r="26" spans="1:9">
      <c r="A26" s="246">
        <v>16</v>
      </c>
      <c r="B26" s="267"/>
      <c r="C26" s="269" t="s">
        <v>63</v>
      </c>
      <c r="D26" s="249"/>
      <c r="E26" s="265"/>
      <c r="F26" s="265"/>
      <c r="G26" s="265"/>
      <c r="H26" s="265"/>
      <c r="I26" s="266"/>
    </row>
    <row r="27" spans="1:9">
      <c r="A27" s="270">
        <v>17</v>
      </c>
      <c r="B27" s="271" t="s">
        <v>52</v>
      </c>
      <c r="C27" s="272" t="s">
        <v>64</v>
      </c>
      <c r="D27" s="273"/>
      <c r="E27" s="274">
        <f>E28+E29</f>
        <v>0</v>
      </c>
      <c r="F27" s="274">
        <f t="shared" ref="F27:I27" si="4">F28+F29</f>
        <v>0</v>
      </c>
      <c r="G27" s="274">
        <f t="shared" si="4"/>
        <v>0</v>
      </c>
      <c r="H27" s="274">
        <f t="shared" si="4"/>
        <v>0</v>
      </c>
      <c r="I27" s="275">
        <f t="shared" si="4"/>
        <v>0</v>
      </c>
    </row>
    <row r="28" spans="1:9">
      <c r="A28" s="246">
        <v>18</v>
      </c>
      <c r="B28" s="267"/>
      <c r="C28" s="269" t="s">
        <v>65</v>
      </c>
      <c r="D28" s="249"/>
      <c r="E28" s="265"/>
      <c r="F28" s="265"/>
      <c r="G28" s="265"/>
      <c r="H28" s="265"/>
      <c r="I28" s="266"/>
    </row>
    <row r="29" spans="1:9">
      <c r="A29" s="246">
        <v>19</v>
      </c>
      <c r="B29" s="267"/>
      <c r="C29" s="269" t="s">
        <v>66</v>
      </c>
      <c r="D29" s="249"/>
      <c r="E29" s="265"/>
      <c r="F29" s="265"/>
      <c r="G29" s="265"/>
      <c r="H29" s="265"/>
      <c r="I29" s="266"/>
    </row>
    <row r="30" spans="1:9">
      <c r="A30" s="246">
        <v>20</v>
      </c>
      <c r="B30" s="267" t="s">
        <v>52</v>
      </c>
      <c r="C30" s="268" t="s">
        <v>55</v>
      </c>
      <c r="D30" s="242"/>
      <c r="E30" s="265"/>
      <c r="F30" s="265"/>
      <c r="G30" s="265"/>
      <c r="H30" s="265"/>
      <c r="I30" s="266"/>
    </row>
    <row r="31" spans="1:9">
      <c r="A31" s="246">
        <v>21</v>
      </c>
      <c r="B31" s="267" t="s">
        <v>52</v>
      </c>
      <c r="C31" s="268" t="s">
        <v>82</v>
      </c>
      <c r="D31" s="242"/>
      <c r="E31" s="276"/>
      <c r="F31" s="276"/>
      <c r="G31" s="276"/>
      <c r="H31" s="276"/>
      <c r="I31" s="277"/>
    </row>
    <row r="32" spans="1:9">
      <c r="A32" s="246"/>
      <c r="B32" s="267"/>
      <c r="C32" s="278"/>
      <c r="D32" s="279"/>
      <c r="E32" s="280"/>
      <c r="F32" s="280"/>
      <c r="G32" s="280"/>
      <c r="H32" s="280"/>
      <c r="I32" s="281"/>
    </row>
    <row r="33" spans="1:9">
      <c r="A33" s="246">
        <v>22</v>
      </c>
      <c r="B33" s="282" t="s">
        <v>475</v>
      </c>
      <c r="C33" s="283"/>
      <c r="D33" s="283"/>
      <c r="E33" s="284">
        <f>E15+E16+E17+E20+E24+E27+E30+E31</f>
        <v>0</v>
      </c>
      <c r="F33" s="284">
        <f t="shared" ref="F33:I33" si="5">F15+F16+F17+F20+F24+F27+F30+F31</f>
        <v>0</v>
      </c>
      <c r="G33" s="284">
        <f t="shared" si="5"/>
        <v>0</v>
      </c>
      <c r="H33" s="284">
        <f t="shared" si="5"/>
        <v>0</v>
      </c>
      <c r="I33" s="284">
        <f t="shared" si="5"/>
        <v>0</v>
      </c>
    </row>
    <row r="34" spans="1:9">
      <c r="A34" s="246"/>
      <c r="B34" s="246"/>
      <c r="C34" s="246"/>
      <c r="D34" s="246"/>
      <c r="E34" s="246"/>
      <c r="F34" s="246"/>
      <c r="G34" s="246"/>
      <c r="H34" s="246"/>
      <c r="I34" s="246"/>
    </row>
    <row r="35" spans="1:9">
      <c r="A35" s="246"/>
      <c r="B35" s="285" t="s">
        <v>476</v>
      </c>
      <c r="C35" s="285"/>
      <c r="D35" s="285"/>
      <c r="E35" s="285"/>
      <c r="F35" s="285"/>
      <c r="G35" s="285"/>
      <c r="H35" s="285"/>
      <c r="I35" s="285"/>
    </row>
    <row r="36" spans="1:9">
      <c r="A36" s="264">
        <v>24</v>
      </c>
      <c r="B36" s="286" t="s">
        <v>477</v>
      </c>
      <c r="C36" s="287"/>
      <c r="D36" s="288"/>
      <c r="E36" s="288"/>
      <c r="F36" s="288"/>
      <c r="G36" s="288"/>
      <c r="H36" s="288"/>
      <c r="I36" s="287"/>
    </row>
    <row r="37" spans="1:9">
      <c r="A37" s="264">
        <v>25</v>
      </c>
      <c r="B37" s="289" t="s">
        <v>478</v>
      </c>
      <c r="C37" s="290"/>
      <c r="D37" s="242">
        <f>+D38+D39+D40</f>
        <v>0</v>
      </c>
      <c r="E37" s="242">
        <f>E38+E39+E40</f>
        <v>0</v>
      </c>
      <c r="F37" s="242">
        <f t="shared" ref="F37:I37" si="6">F38+F39+F40</f>
        <v>0</v>
      </c>
      <c r="G37" s="242">
        <f t="shared" si="6"/>
        <v>0</v>
      </c>
      <c r="H37" s="242">
        <f t="shared" si="6"/>
        <v>0</v>
      </c>
      <c r="I37" s="290">
        <f t="shared" si="6"/>
        <v>0</v>
      </c>
    </row>
    <row r="38" spans="1:9">
      <c r="A38" s="264">
        <v>26</v>
      </c>
      <c r="B38" s="289" t="s">
        <v>84</v>
      </c>
      <c r="C38" s="290"/>
      <c r="D38" s="242"/>
      <c r="E38" s="242"/>
      <c r="F38" s="242"/>
      <c r="G38" s="242"/>
      <c r="H38" s="242"/>
      <c r="I38" s="290"/>
    </row>
    <row r="39" spans="1:9">
      <c r="A39" s="264">
        <v>27</v>
      </c>
      <c r="B39" s="289" t="s">
        <v>85</v>
      </c>
      <c r="C39" s="290"/>
      <c r="D39" s="242"/>
      <c r="E39" s="242"/>
      <c r="F39" s="242"/>
      <c r="G39" s="242"/>
      <c r="H39" s="242"/>
      <c r="I39" s="290"/>
    </row>
    <row r="40" spans="1:9">
      <c r="A40" s="264">
        <v>28</v>
      </c>
      <c r="B40" s="289" t="s">
        <v>117</v>
      </c>
      <c r="C40" s="290"/>
      <c r="D40" s="242"/>
      <c r="E40" s="242"/>
      <c r="F40" s="242"/>
      <c r="G40" s="242"/>
      <c r="H40" s="242"/>
      <c r="I40" s="290"/>
    </row>
    <row r="41" spans="1:9">
      <c r="A41" s="264">
        <v>29</v>
      </c>
      <c r="B41" s="291" t="s">
        <v>479</v>
      </c>
      <c r="C41" s="292"/>
      <c r="D41" s="279"/>
      <c r="E41" s="279"/>
      <c r="F41" s="279"/>
      <c r="G41" s="279"/>
      <c r="H41" s="279"/>
      <c r="I41" s="292"/>
    </row>
    <row r="42" spans="1:9">
      <c r="A42" s="246">
        <v>30</v>
      </c>
      <c r="B42" s="283" t="s">
        <v>480</v>
      </c>
      <c r="C42" s="283"/>
      <c r="D42" s="283">
        <f>+D36+D37+D41</f>
        <v>0</v>
      </c>
      <c r="E42" s="293">
        <f>E36+E37+E41</f>
        <v>0</v>
      </c>
      <c r="F42" s="293">
        <f t="shared" ref="F42:I42" si="7">F36+F37+F41</f>
        <v>0</v>
      </c>
      <c r="G42" s="293">
        <f t="shared" si="7"/>
        <v>0</v>
      </c>
      <c r="H42" s="293">
        <f t="shared" si="7"/>
        <v>0</v>
      </c>
      <c r="I42" s="293">
        <f t="shared" si="7"/>
        <v>0</v>
      </c>
    </row>
    <row r="43" spans="1:9">
      <c r="A43" s="246"/>
      <c r="B43" s="294"/>
      <c r="C43" s="295"/>
      <c r="D43" s="295"/>
      <c r="E43" s="295"/>
      <c r="F43" s="295"/>
      <c r="G43" s="295"/>
      <c r="H43" s="295"/>
      <c r="I43" s="295"/>
    </row>
    <row r="44" spans="1:9">
      <c r="A44" s="246">
        <v>23</v>
      </c>
      <c r="B44" s="296" t="s">
        <v>87</v>
      </c>
      <c r="C44" s="297"/>
      <c r="D44" s="297">
        <f>+D33-D11</f>
        <v>0</v>
      </c>
      <c r="E44" s="298">
        <f>E33-E11</f>
        <v>0</v>
      </c>
      <c r="F44" s="298">
        <f>F33-F11</f>
        <v>0</v>
      </c>
      <c r="G44" s="298">
        <f>G33-G11</f>
        <v>0</v>
      </c>
      <c r="H44" s="298">
        <f>H33-H11</f>
        <v>0</v>
      </c>
      <c r="I44" s="298">
        <f>I33-I11</f>
        <v>0</v>
      </c>
    </row>
  </sheetData>
  <mergeCells count="6">
    <mergeCell ref="B6:I6"/>
    <mergeCell ref="B1:I1"/>
    <mergeCell ref="B2:I2"/>
    <mergeCell ref="B3:I3"/>
    <mergeCell ref="B4:I4"/>
    <mergeCell ref="B5:I5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83"/>
  <sheetViews>
    <sheetView tabSelected="1" topLeftCell="A37" zoomScaleNormal="100" workbookViewId="0">
      <selection activeCell="B59" sqref="B59"/>
    </sheetView>
  </sheetViews>
  <sheetFormatPr baseColWidth="10" defaultRowHeight="12.75"/>
  <cols>
    <col min="1" max="1" width="10.42578125" customWidth="1"/>
    <col min="2" max="2" width="66.28515625" customWidth="1"/>
    <col min="3" max="3" width="24.28515625" customWidth="1"/>
    <col min="8" max="8" width="12.28515625" bestFit="1" customWidth="1"/>
  </cols>
  <sheetData>
    <row r="1" spans="1:3">
      <c r="A1" s="1"/>
      <c r="B1" s="188"/>
      <c r="C1" s="189"/>
    </row>
    <row r="2" spans="1:3">
      <c r="A2" s="1"/>
      <c r="B2" s="190" t="s">
        <v>415</v>
      </c>
      <c r="C2" s="20"/>
    </row>
    <row r="3" spans="1:3">
      <c r="A3" s="1"/>
      <c r="B3" s="191" t="s">
        <v>150</v>
      </c>
      <c r="C3" s="20"/>
    </row>
    <row r="4" spans="1:3">
      <c r="A4" s="1"/>
      <c r="B4" s="191" t="s">
        <v>471</v>
      </c>
      <c r="C4" s="20"/>
    </row>
    <row r="5" spans="1:3">
      <c r="A5" s="1"/>
      <c r="B5" s="192" t="s">
        <v>463</v>
      </c>
      <c r="C5" s="20"/>
    </row>
    <row r="6" spans="1:3" ht="13.5" thickBot="1">
      <c r="A6" s="1"/>
      <c r="B6" s="191" t="s">
        <v>456</v>
      </c>
      <c r="C6" s="20"/>
    </row>
    <row r="7" spans="1:3">
      <c r="A7" s="342" t="s">
        <v>497</v>
      </c>
      <c r="B7" s="193" t="s">
        <v>109</v>
      </c>
      <c r="C7" s="194"/>
    </row>
    <row r="8" spans="1:3" ht="13.5" thickBot="1">
      <c r="A8" s="343"/>
      <c r="B8" s="195" t="s">
        <v>191</v>
      </c>
      <c r="C8" s="196"/>
    </row>
    <row r="9" spans="1:3">
      <c r="A9" s="1"/>
      <c r="B9" s="197"/>
      <c r="C9" s="198"/>
    </row>
    <row r="10" spans="1:3">
      <c r="A10" s="1"/>
      <c r="B10" s="199" t="s">
        <v>22</v>
      </c>
      <c r="C10" s="20"/>
    </row>
    <row r="11" spans="1:3">
      <c r="A11" s="226">
        <v>1</v>
      </c>
      <c r="B11" s="200" t="s">
        <v>23</v>
      </c>
      <c r="C11" s="96"/>
    </row>
    <row r="12" spans="1:3">
      <c r="A12" s="226">
        <v>2</v>
      </c>
      <c r="B12" s="200" t="s">
        <v>24</v>
      </c>
      <c r="C12" s="96"/>
    </row>
    <row r="13" spans="1:3">
      <c r="A13" s="226">
        <v>37</v>
      </c>
      <c r="B13" s="200" t="s">
        <v>207</v>
      </c>
      <c r="C13" s="20"/>
    </row>
    <row r="14" spans="1:3">
      <c r="A14" s="226">
        <v>3</v>
      </c>
      <c r="B14" s="200" t="s">
        <v>25</v>
      </c>
      <c r="C14" s="96"/>
    </row>
    <row r="15" spans="1:3">
      <c r="A15" s="226">
        <v>4</v>
      </c>
      <c r="B15" s="200" t="s">
        <v>26</v>
      </c>
      <c r="C15" s="96"/>
    </row>
    <row r="16" spans="1:3">
      <c r="A16" s="226">
        <v>5</v>
      </c>
      <c r="B16" s="200" t="s">
        <v>27</v>
      </c>
      <c r="C16" s="96"/>
    </row>
    <row r="17" spans="1:3">
      <c r="A17" s="226">
        <v>6</v>
      </c>
      <c r="B17" s="200" t="s">
        <v>28</v>
      </c>
      <c r="C17" s="96"/>
    </row>
    <row r="18" spans="1:3">
      <c r="A18" s="226">
        <v>7</v>
      </c>
      <c r="B18" s="200" t="s">
        <v>29</v>
      </c>
      <c r="C18" s="96"/>
    </row>
    <row r="19" spans="1:3">
      <c r="A19" s="226">
        <v>8</v>
      </c>
      <c r="B19" s="200" t="s">
        <v>30</v>
      </c>
      <c r="C19" s="96"/>
    </row>
    <row r="20" spans="1:3">
      <c r="A20" s="226">
        <v>9</v>
      </c>
      <c r="B20" s="200" t="s">
        <v>31</v>
      </c>
      <c r="C20" s="96"/>
    </row>
    <row r="21" spans="1:3" ht="13.5" thickBot="1">
      <c r="A21" s="1"/>
      <c r="B21" s="199"/>
      <c r="C21" s="20"/>
    </row>
    <row r="22" spans="1:3">
      <c r="A22" s="1">
        <v>10</v>
      </c>
      <c r="B22" s="201" t="s">
        <v>43</v>
      </c>
      <c r="C22" s="202">
        <f>C11+C12+C13+C14-C15-C16-C17-C18-C19+C20</f>
        <v>0</v>
      </c>
    </row>
    <row r="23" spans="1:3">
      <c r="A23" s="1"/>
      <c r="B23" s="203"/>
      <c r="C23" s="20"/>
    </row>
    <row r="24" spans="1:3">
      <c r="A24" s="1"/>
      <c r="B24" s="199" t="s">
        <v>42</v>
      </c>
      <c r="C24" s="20"/>
    </row>
    <row r="25" spans="1:3">
      <c r="A25" s="226">
        <v>11</v>
      </c>
      <c r="B25" s="200" t="s">
        <v>3</v>
      </c>
      <c r="C25" s="96"/>
    </row>
    <row r="26" spans="1:3">
      <c r="A26" s="226">
        <v>12</v>
      </c>
      <c r="B26" s="200" t="s">
        <v>4</v>
      </c>
      <c r="C26" s="20">
        <f>C27+C28+C29</f>
        <v>0</v>
      </c>
    </row>
    <row r="27" spans="1:3">
      <c r="A27" s="226">
        <v>13</v>
      </c>
      <c r="B27" s="204" t="s">
        <v>5</v>
      </c>
      <c r="C27" s="20"/>
    </row>
    <row r="28" spans="1:3">
      <c r="A28" s="226">
        <v>14</v>
      </c>
      <c r="B28" s="204" t="s">
        <v>6</v>
      </c>
      <c r="C28" s="20"/>
    </row>
    <row r="29" spans="1:3">
      <c r="A29" s="226">
        <v>15</v>
      </c>
      <c r="B29" s="204" t="s">
        <v>7</v>
      </c>
      <c r="C29" s="20"/>
    </row>
    <row r="30" spans="1:3">
      <c r="A30" s="226">
        <v>16</v>
      </c>
      <c r="B30" s="200" t="s">
        <v>32</v>
      </c>
      <c r="C30" s="96"/>
    </row>
    <row r="31" spans="1:3">
      <c r="A31" s="226">
        <v>39</v>
      </c>
      <c r="B31" s="200" t="s">
        <v>459</v>
      </c>
      <c r="C31" s="96"/>
    </row>
    <row r="32" spans="1:3">
      <c r="A32" s="226">
        <v>17</v>
      </c>
      <c r="B32" s="200" t="s">
        <v>33</v>
      </c>
      <c r="C32" s="96">
        <f>C33+C34+C35</f>
        <v>0</v>
      </c>
    </row>
    <row r="33" spans="1:3">
      <c r="A33" s="226">
        <v>18</v>
      </c>
      <c r="B33" s="204" t="s">
        <v>0</v>
      </c>
      <c r="C33" s="20"/>
    </row>
    <row r="34" spans="1:3">
      <c r="A34" s="226">
        <v>19</v>
      </c>
      <c r="B34" s="204" t="s">
        <v>1</v>
      </c>
      <c r="C34" s="20"/>
    </row>
    <row r="35" spans="1:3">
      <c r="A35" s="226">
        <v>20</v>
      </c>
      <c r="B35" s="204" t="s">
        <v>2</v>
      </c>
      <c r="C35" s="96"/>
    </row>
    <row r="36" spans="1:3">
      <c r="A36" s="226">
        <v>40</v>
      </c>
      <c r="B36" s="200" t="s">
        <v>510</v>
      </c>
      <c r="C36" s="20"/>
    </row>
    <row r="37" spans="1:3">
      <c r="A37" s="226">
        <v>21</v>
      </c>
      <c r="B37" s="200" t="s">
        <v>34</v>
      </c>
      <c r="C37" s="96"/>
    </row>
    <row r="38" spans="1:3">
      <c r="A38" s="226">
        <v>22</v>
      </c>
      <c r="B38" s="200" t="s">
        <v>35</v>
      </c>
      <c r="C38" s="20"/>
    </row>
    <row r="39" spans="1:3">
      <c r="A39" s="226">
        <v>23</v>
      </c>
      <c r="B39" s="200" t="s">
        <v>36</v>
      </c>
      <c r="C39" s="205"/>
    </row>
    <row r="40" spans="1:3" ht="13.5" thickBot="1">
      <c r="A40" s="1"/>
      <c r="B40" s="200"/>
      <c r="C40" s="20"/>
    </row>
    <row r="41" spans="1:3">
      <c r="A41" s="1">
        <v>24</v>
      </c>
      <c r="B41" s="201" t="s">
        <v>44</v>
      </c>
      <c r="C41" s="202">
        <f>C26+C32+C36+C38+C39-C25-C30-C37-C31</f>
        <v>0</v>
      </c>
    </row>
    <row r="42" spans="1:3">
      <c r="A42" s="1"/>
      <c r="B42" s="203"/>
      <c r="C42" s="96"/>
    </row>
    <row r="43" spans="1:3">
      <c r="A43" s="1"/>
      <c r="B43" s="203" t="s">
        <v>45</v>
      </c>
      <c r="C43" s="96"/>
    </row>
    <row r="44" spans="1:3">
      <c r="A44" s="226">
        <v>25</v>
      </c>
      <c r="B44" s="200" t="s">
        <v>37</v>
      </c>
      <c r="C44" s="20"/>
    </row>
    <row r="45" spans="1:3">
      <c r="A45" s="226">
        <v>26</v>
      </c>
      <c r="B45" s="200" t="s">
        <v>41</v>
      </c>
      <c r="C45" s="96"/>
    </row>
    <row r="46" spans="1:3">
      <c r="A46" s="226">
        <v>27</v>
      </c>
      <c r="B46" s="200" t="s">
        <v>46</v>
      </c>
      <c r="C46" s="20"/>
    </row>
    <row r="47" spans="1:3">
      <c r="A47" s="226">
        <v>41</v>
      </c>
      <c r="B47" s="200" t="s">
        <v>460</v>
      </c>
      <c r="C47" s="20"/>
    </row>
    <row r="48" spans="1:3">
      <c r="A48" s="226">
        <v>28</v>
      </c>
      <c r="B48" s="200" t="s">
        <v>47</v>
      </c>
      <c r="C48" s="20"/>
    </row>
    <row r="49" spans="1:7">
      <c r="A49" s="226">
        <v>42</v>
      </c>
      <c r="B49" s="200" t="s">
        <v>461</v>
      </c>
      <c r="C49" s="20"/>
    </row>
    <row r="50" spans="1:7">
      <c r="A50" s="226">
        <v>29</v>
      </c>
      <c r="B50" s="200" t="s">
        <v>511</v>
      </c>
      <c r="C50" s="20"/>
    </row>
    <row r="51" spans="1:7">
      <c r="A51" s="226">
        <v>30</v>
      </c>
      <c r="B51" s="200" t="s">
        <v>38</v>
      </c>
      <c r="C51" s="206"/>
    </row>
    <row r="52" spans="1:7">
      <c r="A52" s="226">
        <v>31</v>
      </c>
      <c r="B52" s="200" t="s">
        <v>18</v>
      </c>
      <c r="C52" s="206"/>
    </row>
    <row r="53" spans="1:7">
      <c r="A53" s="226">
        <v>32</v>
      </c>
      <c r="B53" s="200" t="s">
        <v>19</v>
      </c>
      <c r="C53" s="206"/>
    </row>
    <row r="54" spans="1:7" ht="13.5" thickBot="1">
      <c r="A54" s="226"/>
      <c r="B54" s="200"/>
      <c r="C54" s="206"/>
    </row>
    <row r="55" spans="1:7">
      <c r="A55" s="226">
        <v>33</v>
      </c>
      <c r="B55" s="201" t="s">
        <v>49</v>
      </c>
      <c r="C55" s="202">
        <f>C44-C45+C46+C47+C50+C53-C48-C49-C51-C52</f>
        <v>0</v>
      </c>
    </row>
    <row r="56" spans="1:7" ht="13.5" thickBot="1">
      <c r="A56" s="226"/>
      <c r="B56" s="207" t="s">
        <v>39</v>
      </c>
      <c r="C56" s="20"/>
    </row>
    <row r="57" spans="1:7">
      <c r="A57" s="226">
        <v>34</v>
      </c>
      <c r="B57" s="208" t="s">
        <v>40</v>
      </c>
      <c r="C57" s="209">
        <f>C22+C41+C55</f>
        <v>0</v>
      </c>
    </row>
    <row r="58" spans="1:7" ht="13.5" thickBot="1">
      <c r="A58" s="226"/>
      <c r="D58" s="1"/>
      <c r="E58" s="1"/>
      <c r="F58" s="1"/>
      <c r="G58" s="1"/>
    </row>
    <row r="59" spans="1:7" ht="13.5" thickBot="1">
      <c r="A59" s="226">
        <v>35</v>
      </c>
      <c r="B59" s="237" t="s">
        <v>506</v>
      </c>
      <c r="C59" s="174"/>
      <c r="D59" s="177"/>
      <c r="E59" s="177"/>
      <c r="F59" s="1"/>
      <c r="G59" s="1"/>
    </row>
    <row r="60" spans="1:7" ht="13.5" thickBot="1">
      <c r="A60" s="226">
        <v>36</v>
      </c>
      <c r="B60" s="237" t="s">
        <v>505</v>
      </c>
      <c r="C60" s="239">
        <f>C57+C59</f>
        <v>0</v>
      </c>
      <c r="D60" s="238"/>
      <c r="E60" s="238"/>
      <c r="F60" s="1"/>
      <c r="G60" s="1"/>
    </row>
    <row r="61" spans="1:7">
      <c r="A61" s="1"/>
      <c r="D61" s="1"/>
      <c r="E61" s="1"/>
      <c r="F61" s="1"/>
      <c r="G61" s="1"/>
    </row>
    <row r="62" spans="1:7">
      <c r="A62" s="1"/>
      <c r="D62" s="1"/>
      <c r="E62" s="1"/>
      <c r="F62" s="1"/>
      <c r="G62" s="1"/>
    </row>
    <row r="63" spans="1:7">
      <c r="A63" s="1"/>
      <c r="D63" s="1"/>
      <c r="E63" s="1"/>
      <c r="F63" s="1"/>
      <c r="G63" s="1"/>
    </row>
    <row r="64" spans="1:7">
      <c r="A64" s="1"/>
      <c r="D64" s="1"/>
      <c r="E64" s="1"/>
      <c r="F64" s="1"/>
      <c r="G64" s="1"/>
    </row>
    <row r="65" spans="1:7">
      <c r="A65" s="1"/>
      <c r="D65" s="1"/>
      <c r="E65" s="1"/>
      <c r="F65" s="1"/>
      <c r="G65" s="1"/>
    </row>
    <row r="66" spans="1:7">
      <c r="A66" s="1"/>
      <c r="D66" s="1"/>
      <c r="E66" s="1"/>
      <c r="F66" s="1"/>
      <c r="G66" s="1"/>
    </row>
    <row r="67" spans="1:7">
      <c r="A67" s="1"/>
      <c r="D67" s="1"/>
      <c r="E67" s="1"/>
      <c r="F67" s="1"/>
      <c r="G67" s="1"/>
    </row>
    <row r="68" spans="1:7">
      <c r="A68" s="1"/>
      <c r="D68" s="1"/>
      <c r="E68" s="1"/>
      <c r="F68" s="1"/>
      <c r="G68" s="1"/>
    </row>
    <row r="69" spans="1:7">
      <c r="A69" s="1"/>
      <c r="D69" s="1"/>
      <c r="E69" s="1"/>
      <c r="F69" s="1"/>
      <c r="G69" s="1"/>
    </row>
    <row r="70" spans="1:7">
      <c r="A70" s="1"/>
      <c r="D70" s="1"/>
      <c r="E70" s="1"/>
      <c r="F70" s="1"/>
      <c r="G70" s="1"/>
    </row>
    <row r="71" spans="1:7">
      <c r="A71" s="1"/>
      <c r="D71" s="1"/>
      <c r="E71" s="1"/>
      <c r="F71" s="1"/>
      <c r="G71" s="1"/>
    </row>
    <row r="72" spans="1:7">
      <c r="A72" s="1"/>
      <c r="D72" s="1"/>
      <c r="E72" s="1"/>
      <c r="F72" s="1"/>
      <c r="G72" s="1"/>
    </row>
    <row r="73" spans="1:7">
      <c r="A73" s="1"/>
      <c r="D73" s="1"/>
      <c r="E73" s="1"/>
      <c r="F73" s="1"/>
      <c r="G73" s="1"/>
    </row>
    <row r="74" spans="1:7">
      <c r="A74" s="1"/>
      <c r="D74" s="1"/>
      <c r="E74" s="1"/>
      <c r="F74" s="1"/>
      <c r="G74" s="1"/>
    </row>
    <row r="75" spans="1:7">
      <c r="A75" s="1"/>
      <c r="D75" s="1"/>
      <c r="E75" s="1"/>
      <c r="F75" s="1"/>
      <c r="G75" s="1"/>
    </row>
    <row r="76" spans="1:7">
      <c r="A76" s="1"/>
      <c r="D76" s="1"/>
      <c r="E76" s="1"/>
      <c r="F76" s="1"/>
      <c r="G76" s="1"/>
    </row>
    <row r="77" spans="1:7">
      <c r="A77" s="1"/>
      <c r="D77" s="1"/>
      <c r="E77" s="1"/>
      <c r="F77" s="1"/>
      <c r="G77" s="1"/>
    </row>
    <row r="78" spans="1:7">
      <c r="A78" s="1"/>
      <c r="D78" s="1"/>
      <c r="E78" s="1"/>
      <c r="F78" s="1"/>
      <c r="G78" s="1"/>
    </row>
    <row r="79" spans="1:7">
      <c r="A79" s="1"/>
      <c r="D79" s="1"/>
      <c r="E79" s="1"/>
      <c r="F79" s="1"/>
      <c r="G79" s="1"/>
    </row>
    <row r="80" spans="1:7">
      <c r="A80" s="1"/>
      <c r="D80" s="1"/>
      <c r="E80" s="1"/>
      <c r="F80" s="1"/>
      <c r="G80" s="1"/>
    </row>
    <row r="81" spans="1:7">
      <c r="A81" s="1"/>
      <c r="D81" s="1"/>
      <c r="E81" s="1"/>
      <c r="F81" s="1"/>
      <c r="G81" s="1"/>
    </row>
    <row r="82" spans="1:7">
      <c r="A82" s="1"/>
      <c r="D82" s="1"/>
      <c r="E82" s="1"/>
      <c r="F82" s="1"/>
      <c r="G82" s="1"/>
    </row>
    <row r="83" spans="1:7">
      <c r="A83" s="1"/>
      <c r="D83" s="1"/>
      <c r="E83" s="1"/>
      <c r="F83" s="1"/>
      <c r="G83" s="1"/>
    </row>
  </sheetData>
  <mergeCells count="1">
    <mergeCell ref="A7:A8"/>
  </mergeCells>
  <phoneticPr fontId="3" type="noConversion"/>
  <pageMargins left="0.33" right="0.32" top="1" bottom="1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1. Razón Liquidez Ajustada </vt:lpstr>
      <vt:lpstr>2. Volatilidad Depósitos </vt:lpstr>
      <vt:lpstr>3. Prueba ácida </vt:lpstr>
      <vt:lpstr>4. Brecha o Gap de Vencimiento</vt:lpstr>
      <vt:lpstr>4. Reporte de Vencimiento</vt:lpstr>
      <vt:lpstr>6. Flujo de Caja Proyectado</vt:lpstr>
      <vt:lpstr>Estrés</vt:lpstr>
      <vt:lpstr>Liquidez diaria</vt:lpstr>
      <vt:lpstr>9. Flujo Caja Ejecutado </vt:lpstr>
      <vt:lpstr>10.Conciliación </vt:lpstr>
      <vt:lpstr>'1. Razón Liquidez Ajustada '!Área_de_impresión</vt:lpstr>
      <vt:lpstr>'10.Conciliación '!Área_de_impresión</vt:lpstr>
      <vt:lpstr>'3. Prueba ácida '!Área_de_impresión</vt:lpstr>
      <vt:lpstr>'4. Brecha o Gap de Vencimiento'!Área_de_impresión</vt:lpstr>
      <vt:lpstr>'4. Reporte de Vencimiento'!Área_de_impresión</vt:lpstr>
      <vt:lpstr>'6. Flujo de Caja Proyectado'!Área_de_impresión</vt:lpstr>
      <vt:lpstr>'9. Flujo Caja Ejecutado '!Área_de_impresión</vt:lpstr>
      <vt:lpstr>Estrés!Área_de_impresión</vt:lpstr>
    </vt:vector>
  </TitlesOfParts>
  <Company>Superintendencia de Bancos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mmarrero</dc:creator>
  <cp:lastModifiedBy>dwhite</cp:lastModifiedBy>
  <cp:lastPrinted>2006-06-05T15:36:21Z</cp:lastPrinted>
  <dcterms:created xsi:type="dcterms:W3CDTF">2006-02-07T20:46:26Z</dcterms:created>
  <dcterms:modified xsi:type="dcterms:W3CDTF">2012-08-22T15:43:55Z</dcterms:modified>
</cp:coreProperties>
</file>