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gando\Downloads\Datos-Portal-JUN\"/>
    </mc:Choice>
  </mc:AlternateContent>
  <xr:revisionPtr revIDLastSave="0" documentId="13_ncr:1_{766460F6-84B3-4C60-AE9B-A04920DECA1B}" xr6:coauthVersionLast="47" xr6:coauthVersionMax="47" xr10:uidLastSave="{00000000-0000-0000-0000-000000000000}"/>
  <bookViews>
    <workbookView xWindow="-120" yWindow="-120" windowWidth="20730" windowHeight="11160" xr2:uid="{CE8B748A-6907-478B-91D4-A457741520A5}"/>
  </bookViews>
  <sheets>
    <sheet name="Cuadro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4" l="1"/>
  <c r="C29" i="4"/>
  <c r="B29" i="4"/>
  <c r="K29" i="4"/>
  <c r="J29" i="4"/>
  <c r="I29" i="4"/>
  <c r="H29" i="4"/>
  <c r="G29" i="4"/>
  <c r="F29" i="4"/>
  <c r="E31" i="4"/>
  <c r="D25" i="4"/>
  <c r="D26" i="4" s="1"/>
  <c r="D27" i="4" s="1"/>
  <c r="D28" i="4" s="1"/>
  <c r="D20" i="4"/>
  <c r="D21" i="4" s="1"/>
  <c r="D22" i="4" s="1"/>
  <c r="D23" i="4" s="1"/>
  <c r="D19" i="4"/>
  <c r="D16" i="4"/>
  <c r="D15" i="4"/>
  <c r="D18" i="4"/>
  <c r="D17" i="4"/>
  <c r="E30" i="4"/>
  <c r="K24" i="4"/>
  <c r="B24" i="4"/>
  <c r="C24" i="4"/>
  <c r="D24" i="4" s="1"/>
  <c r="E28" i="4"/>
  <c r="E26" i="4"/>
  <c r="E27" i="4"/>
  <c r="J24" i="4"/>
  <c r="I24" i="4"/>
  <c r="H24" i="4"/>
  <c r="G24" i="4"/>
  <c r="F24" i="4"/>
  <c r="E25" i="4"/>
  <c r="E23" i="4"/>
  <c r="E22" i="4"/>
  <c r="E21" i="4"/>
  <c r="E20" i="4"/>
  <c r="E19" i="4"/>
  <c r="C19" i="4"/>
  <c r="B19" i="4"/>
  <c r="E18" i="4"/>
  <c r="E17" i="4"/>
  <c r="E16" i="4"/>
  <c r="E15" i="4"/>
  <c r="E14" i="4"/>
  <c r="C14" i="4"/>
  <c r="B14" i="4"/>
  <c r="E13" i="4"/>
  <c r="E12" i="4"/>
  <c r="E11" i="4"/>
  <c r="E10" i="4"/>
  <c r="D10" i="4"/>
  <c r="D11" i="4" s="1"/>
  <c r="D12" i="4" s="1"/>
  <c r="D13" i="4" s="1"/>
  <c r="E9" i="4"/>
  <c r="C9" i="4"/>
  <c r="B9" i="4"/>
  <c r="D30" i="4" l="1"/>
  <c r="D31" i="4" s="1"/>
  <c r="E29" i="4"/>
  <c r="D9" i="4"/>
  <c r="D14" i="4" s="1"/>
  <c r="E24" i="4"/>
</calcChain>
</file>

<file path=xl/sharedStrings.xml><?xml version="1.0" encoding="utf-8"?>
<sst xmlns="http://schemas.openxmlformats.org/spreadsheetml/2006/main" count="42" uniqueCount="41">
  <si>
    <t>Año</t>
  </si>
  <si>
    <t>Solicitudes recibidas</t>
  </si>
  <si>
    <t xml:space="preserve">Categoría de solicitudes atendidas </t>
  </si>
  <si>
    <t>Notas:</t>
  </si>
  <si>
    <t>Solicitudes atendidas</t>
  </si>
  <si>
    <t>Categoría de solicitudes atendidas</t>
  </si>
  <si>
    <t>No objeción</t>
  </si>
  <si>
    <t>Solicitudes que quedaron en proceso</t>
  </si>
  <si>
    <t>Ene-Mar 2018</t>
  </si>
  <si>
    <t>Jul-Sept 2018</t>
  </si>
  <si>
    <t>Oct-Dic 2018</t>
  </si>
  <si>
    <t>Ene-Mar 2019</t>
  </si>
  <si>
    <t>Jul-Sept 2019</t>
  </si>
  <si>
    <t>Oct-Dic 2019</t>
  </si>
  <si>
    <t>Ene-Mar 2020</t>
  </si>
  <si>
    <t>Jul-Sept 2020</t>
  </si>
  <si>
    <t>Ene-Mar 2021</t>
  </si>
  <si>
    <t>Oct-Dic 2020</t>
  </si>
  <si>
    <t>Jul-Sept 2021</t>
  </si>
  <si>
    <t>Abr-Jun 2018</t>
  </si>
  <si>
    <t>Abr-Jun 2019</t>
  </si>
  <si>
    <t>Abr-Jun 2020</t>
  </si>
  <si>
    <t>Abr-Jun 2021</t>
  </si>
  <si>
    <t>Total solicitudes recibidas</t>
  </si>
  <si>
    <t>Oct-Dic 2021</t>
  </si>
  <si>
    <t>Solicitudes que se completaron en ese año, segregadas  por trimestre.</t>
  </si>
  <si>
    <t>Solicitudes que entraron en ese año, segregadas por trimestre.</t>
  </si>
  <si>
    <t>Las solicitudes en proceso son las que pasan a ser atendidas al mes siguiente.</t>
  </si>
  <si>
    <t>Este campo abarca todos los tipos de solicitud que existen en el departamento.</t>
  </si>
  <si>
    <t xml:space="preserve">Cantidad de solicitudes recibidas vía presencial/CRM  </t>
  </si>
  <si>
    <t xml:space="preserve">Solicitudes quedaron en proceso </t>
  </si>
  <si>
    <t>Total  solicitudes atendidas</t>
  </si>
  <si>
    <t>Notificaciones</t>
  </si>
  <si>
    <t>Autorizaciones</t>
  </si>
  <si>
    <t>Cumplimiento</t>
  </si>
  <si>
    <t>Respuestas</t>
  </si>
  <si>
    <t>Otras</t>
  </si>
  <si>
    <t>Cuadro 1. Número de solicitudes atendidas a las entidades de intermediación financiera, por categoría de solicitud, según año y trimestre. 2018-2022.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</si>
  <si>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Departamento de Registros y Autorizaciones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Superintendencia de Bancos de la República Dominicana 2022</t>
    </r>
  </si>
  <si>
    <t>Ene-Mar 2022</t>
  </si>
  <si>
    <t>Abr-Jun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</si>
</sst>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0" xfId="0" applyNumberFormat="1" applyFont="1"/>
    <xf numFmtId="164" fontId="4" fillId="0" borderId="0" xfId="0" applyNumberFormat="1" applyFont="1"/>
    <xf numFmtId="0" fontId="0" fillId="3" borderId="3" xfId="0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3" fontId="8" fillId="5" borderId="7" xfId="0" applyNumberFormat="1" applyFon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3" fontId="0" fillId="0" borderId="0" xfId="0" applyNumberFormat="1"/>
    <xf numFmtId="0" fontId="8" fillId="5" borderId="0" xfId="0" applyFont="1" applyFill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3" fontId="0" fillId="3" borderId="10" xfId="0" applyNumberFormat="1" applyFill="1" applyBorder="1" applyAlignment="1">
      <alignment horizontal="center" vertical="center" wrapText="1"/>
    </xf>
    <xf numFmtId="3" fontId="0" fillId="3" borderId="11" xfId="0" applyNumberFormat="1" applyFill="1" applyBorder="1" applyAlignment="1">
      <alignment horizontal="center" vertical="center" wrapText="1"/>
    </xf>
    <xf numFmtId="3" fontId="8" fillId="5" borderId="9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8" fillId="5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645783</xdr:colOff>
      <xdr:row>4</xdr:row>
      <xdr:rowOff>30600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6E199781-78AE-4EFD-91E8-D1E8D69B7AD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76200"/>
          <a:ext cx="3179433" cy="716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12110-C0F8-4A72-9B5F-B61CE0AACFB6}">
  <sheetPr>
    <tabColor theme="8" tint="-0.499984740745262"/>
  </sheetPr>
  <dimension ref="A6:L39"/>
  <sheetViews>
    <sheetView showGridLines="0" tabSelected="1" zoomScale="89" zoomScaleNormal="89" workbookViewId="0">
      <selection activeCell="E31" sqref="E31"/>
    </sheetView>
  </sheetViews>
  <sheetFormatPr defaultColWidth="11.42578125" defaultRowHeight="15" x14ac:dyDescent="0.25"/>
  <cols>
    <col min="1" max="1" width="15.5703125" customWidth="1"/>
    <col min="2" max="2" width="22.42578125" customWidth="1"/>
    <col min="3" max="3" width="21.7109375" customWidth="1"/>
    <col min="4" max="4" width="22.5703125" customWidth="1"/>
    <col min="5" max="5" width="14.7109375" customWidth="1"/>
    <col min="6" max="6" width="16.140625" customWidth="1"/>
    <col min="7" max="8" width="16.5703125" customWidth="1"/>
    <col min="9" max="9" width="17" customWidth="1"/>
    <col min="10" max="11" width="13.5703125" customWidth="1"/>
  </cols>
  <sheetData>
    <row r="6" spans="1:12" ht="21" customHeight="1" x14ac:dyDescent="0.25">
      <c r="A6" s="27" t="s">
        <v>37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2" ht="33.75" customHeight="1" x14ac:dyDescent="0.25">
      <c r="A7" s="28" t="s">
        <v>0</v>
      </c>
      <c r="B7" s="30" t="s">
        <v>29</v>
      </c>
      <c r="C7" s="30"/>
      <c r="D7" s="30"/>
      <c r="E7" s="28" t="s">
        <v>2</v>
      </c>
      <c r="F7" s="28"/>
      <c r="G7" s="28"/>
      <c r="H7" s="28"/>
      <c r="I7" s="28"/>
      <c r="J7" s="28"/>
      <c r="K7" s="31"/>
    </row>
    <row r="8" spans="1:12" ht="52.5" customHeight="1" x14ac:dyDescent="0.25">
      <c r="A8" s="29"/>
      <c r="B8" s="10" t="s">
        <v>23</v>
      </c>
      <c r="C8" s="25" t="s">
        <v>4</v>
      </c>
      <c r="D8" s="25" t="s">
        <v>30</v>
      </c>
      <c r="E8" s="10" t="s">
        <v>31</v>
      </c>
      <c r="F8" s="25" t="s">
        <v>32</v>
      </c>
      <c r="G8" s="25" t="s">
        <v>33</v>
      </c>
      <c r="H8" s="25" t="s">
        <v>34</v>
      </c>
      <c r="I8" s="25" t="s">
        <v>6</v>
      </c>
      <c r="J8" s="25" t="s">
        <v>35</v>
      </c>
      <c r="K8" s="26" t="s">
        <v>36</v>
      </c>
    </row>
    <row r="9" spans="1:12" ht="15.75" x14ac:dyDescent="0.25">
      <c r="A9" s="4">
        <v>2018</v>
      </c>
      <c r="B9" s="7">
        <f>+SUM(B10:B13)</f>
        <v>3529</v>
      </c>
      <c r="C9" s="7">
        <f>+SUM(C10:C13)</f>
        <v>3160</v>
      </c>
      <c r="D9" s="7">
        <f>+B9-C9</f>
        <v>369</v>
      </c>
      <c r="E9" s="7">
        <f>SUM(F9:K9)</f>
        <v>3160</v>
      </c>
      <c r="F9" s="7">
        <v>2317</v>
      </c>
      <c r="G9" s="7">
        <v>209</v>
      </c>
      <c r="H9" s="7">
        <v>122</v>
      </c>
      <c r="I9" s="7">
        <v>152</v>
      </c>
      <c r="J9" s="7">
        <v>341</v>
      </c>
      <c r="K9" s="12">
        <v>19</v>
      </c>
      <c r="L9" s="11"/>
    </row>
    <row r="10" spans="1:12" ht="15.75" x14ac:dyDescent="0.25">
      <c r="A10" s="5" t="s">
        <v>8</v>
      </c>
      <c r="B10" s="8">
        <v>902</v>
      </c>
      <c r="C10" s="8">
        <v>809</v>
      </c>
      <c r="D10" s="8">
        <f>0+B10-C10</f>
        <v>93</v>
      </c>
      <c r="E10" s="13">
        <f>SUM(F10:K10)</f>
        <v>809</v>
      </c>
      <c r="F10" s="8">
        <v>644</v>
      </c>
      <c r="G10" s="8">
        <v>53</v>
      </c>
      <c r="H10" s="8">
        <v>15</v>
      </c>
      <c r="I10" s="8">
        <v>27</v>
      </c>
      <c r="J10" s="8">
        <v>58</v>
      </c>
      <c r="K10" s="14">
        <v>12</v>
      </c>
      <c r="L10" s="11"/>
    </row>
    <row r="11" spans="1:12" ht="15.75" x14ac:dyDescent="0.25">
      <c r="A11" s="5" t="s">
        <v>19</v>
      </c>
      <c r="B11" s="8">
        <v>920</v>
      </c>
      <c r="C11" s="8">
        <v>851</v>
      </c>
      <c r="D11" s="8">
        <f>+(D10+B11)-C11</f>
        <v>162</v>
      </c>
      <c r="E11" s="13">
        <f t="shared" ref="E11:E13" si="0">SUM(F11:K11)</f>
        <v>851</v>
      </c>
      <c r="F11" s="8">
        <v>594</v>
      </c>
      <c r="G11" s="8">
        <v>63</v>
      </c>
      <c r="H11" s="8">
        <v>35</v>
      </c>
      <c r="I11" s="8">
        <v>46</v>
      </c>
      <c r="J11" s="8">
        <v>106</v>
      </c>
      <c r="K11" s="14">
        <v>7</v>
      </c>
      <c r="L11" s="11"/>
    </row>
    <row r="12" spans="1:12" ht="15.75" x14ac:dyDescent="0.25">
      <c r="A12" s="5" t="s">
        <v>9</v>
      </c>
      <c r="B12" s="8">
        <v>903</v>
      </c>
      <c r="C12" s="8">
        <v>836</v>
      </c>
      <c r="D12" s="8">
        <f>+(D11+B12)-C12</f>
        <v>229</v>
      </c>
      <c r="E12" s="13">
        <f t="shared" si="0"/>
        <v>836</v>
      </c>
      <c r="F12" s="8">
        <v>599</v>
      </c>
      <c r="G12" s="8">
        <v>53</v>
      </c>
      <c r="H12" s="8">
        <v>38</v>
      </c>
      <c r="I12" s="8">
        <v>36</v>
      </c>
      <c r="J12" s="8">
        <v>110</v>
      </c>
      <c r="K12" s="14">
        <v>0</v>
      </c>
      <c r="L12" s="11"/>
    </row>
    <row r="13" spans="1:12" ht="15.75" x14ac:dyDescent="0.25">
      <c r="A13" s="6" t="s">
        <v>10</v>
      </c>
      <c r="B13" s="9">
        <v>804</v>
      </c>
      <c r="C13" s="9">
        <v>664</v>
      </c>
      <c r="D13" s="9">
        <f>+(D12+B13)-C13</f>
        <v>369</v>
      </c>
      <c r="E13" s="15">
        <f t="shared" si="0"/>
        <v>664</v>
      </c>
      <c r="F13" s="9">
        <v>480</v>
      </c>
      <c r="G13" s="9">
        <v>40</v>
      </c>
      <c r="H13" s="9">
        <v>34</v>
      </c>
      <c r="I13" s="9">
        <v>43</v>
      </c>
      <c r="J13" s="9">
        <v>67</v>
      </c>
      <c r="K13" s="3">
        <v>0</v>
      </c>
      <c r="L13" s="11"/>
    </row>
    <row r="14" spans="1:12" ht="15.75" x14ac:dyDescent="0.25">
      <c r="A14" s="4">
        <v>2019</v>
      </c>
      <c r="B14" s="7">
        <f>+SUM(B15:B18)</f>
        <v>3612</v>
      </c>
      <c r="C14" s="7">
        <f>+SUM(C15:C18)</f>
        <v>3406</v>
      </c>
      <c r="D14" s="7">
        <f>(D9+B14)-C14</f>
        <v>575</v>
      </c>
      <c r="E14" s="7">
        <f>SUM(F14:K14)</f>
        <v>3406</v>
      </c>
      <c r="F14" s="7">
        <v>2373</v>
      </c>
      <c r="G14" s="7">
        <v>268</v>
      </c>
      <c r="H14" s="7">
        <v>144</v>
      </c>
      <c r="I14" s="7">
        <v>154</v>
      </c>
      <c r="J14" s="7">
        <v>459</v>
      </c>
      <c r="K14" s="12">
        <v>8</v>
      </c>
      <c r="L14" s="11"/>
    </row>
    <row r="15" spans="1:12" ht="15.75" x14ac:dyDescent="0.25">
      <c r="A15" s="5" t="s">
        <v>11</v>
      </c>
      <c r="B15" s="8">
        <v>982</v>
      </c>
      <c r="C15" s="8">
        <v>1037</v>
      </c>
      <c r="D15" s="8">
        <f>+(B15+D9)-C15</f>
        <v>314</v>
      </c>
      <c r="E15" s="8">
        <f>SUM(F15:K15)</f>
        <v>1037</v>
      </c>
      <c r="F15" s="8">
        <v>725</v>
      </c>
      <c r="G15" s="8">
        <v>83</v>
      </c>
      <c r="H15" s="8">
        <v>48</v>
      </c>
      <c r="I15" s="8">
        <v>47</v>
      </c>
      <c r="J15" s="8">
        <v>134</v>
      </c>
      <c r="K15" s="14">
        <v>0</v>
      </c>
      <c r="L15" s="11"/>
    </row>
    <row r="16" spans="1:12" ht="15.75" x14ac:dyDescent="0.25">
      <c r="A16" s="5" t="s">
        <v>20</v>
      </c>
      <c r="B16" s="8">
        <v>884</v>
      </c>
      <c r="C16" s="8">
        <v>899</v>
      </c>
      <c r="D16" s="8">
        <f>+(D15+B16)-C16</f>
        <v>299</v>
      </c>
      <c r="E16" s="8">
        <f t="shared" ref="E16:E18" si="1">SUM(F16:K16)</f>
        <v>899</v>
      </c>
      <c r="F16" s="8">
        <v>631</v>
      </c>
      <c r="G16" s="8">
        <v>71</v>
      </c>
      <c r="H16" s="8">
        <v>35</v>
      </c>
      <c r="I16" s="8">
        <v>40</v>
      </c>
      <c r="J16" s="8">
        <v>119</v>
      </c>
      <c r="K16" s="14">
        <v>3</v>
      </c>
      <c r="L16" s="11"/>
    </row>
    <row r="17" spans="1:12" ht="15.75" x14ac:dyDescent="0.25">
      <c r="A17" s="5" t="s">
        <v>12</v>
      </c>
      <c r="B17" s="8">
        <v>929</v>
      </c>
      <c r="C17" s="8">
        <v>859</v>
      </c>
      <c r="D17" s="8">
        <f>+(D16+B17)-C17</f>
        <v>369</v>
      </c>
      <c r="E17" s="8">
        <f t="shared" si="1"/>
        <v>859</v>
      </c>
      <c r="F17" s="8">
        <v>593</v>
      </c>
      <c r="G17" s="8">
        <v>48</v>
      </c>
      <c r="H17" s="8">
        <v>55</v>
      </c>
      <c r="I17" s="8">
        <v>35</v>
      </c>
      <c r="J17" s="8">
        <v>126</v>
      </c>
      <c r="K17" s="14">
        <v>2</v>
      </c>
      <c r="L17" s="11"/>
    </row>
    <row r="18" spans="1:12" ht="15.75" x14ac:dyDescent="0.25">
      <c r="A18" s="6" t="s">
        <v>13</v>
      </c>
      <c r="B18" s="9">
        <v>817</v>
      </c>
      <c r="C18" s="9">
        <v>611</v>
      </c>
      <c r="D18" s="9">
        <f>+(D17+B18)-C18</f>
        <v>575</v>
      </c>
      <c r="E18" s="9">
        <f t="shared" si="1"/>
        <v>611</v>
      </c>
      <c r="F18" s="9">
        <v>424</v>
      </c>
      <c r="G18" s="9">
        <v>66</v>
      </c>
      <c r="H18" s="9">
        <v>6</v>
      </c>
      <c r="I18" s="9">
        <v>32</v>
      </c>
      <c r="J18" s="9">
        <v>80</v>
      </c>
      <c r="K18" s="3">
        <v>3</v>
      </c>
      <c r="L18" s="11"/>
    </row>
    <row r="19" spans="1:12" ht="15.75" x14ac:dyDescent="0.25">
      <c r="A19" s="4">
        <v>2020</v>
      </c>
      <c r="B19" s="7">
        <f>+SUM(B20:B23)</f>
        <v>2775</v>
      </c>
      <c r="C19" s="7">
        <f>+SUM(C20:C23)</f>
        <v>2487</v>
      </c>
      <c r="D19" s="7">
        <f>(D14+B19)-C19</f>
        <v>863</v>
      </c>
      <c r="E19" s="7">
        <f>SUM(F19:K19)</f>
        <v>2402</v>
      </c>
      <c r="F19" s="7">
        <v>1437</v>
      </c>
      <c r="G19" s="7">
        <v>151</v>
      </c>
      <c r="H19" s="7">
        <v>58</v>
      </c>
      <c r="I19" s="7">
        <v>98</v>
      </c>
      <c r="J19" s="7">
        <v>648</v>
      </c>
      <c r="K19" s="12">
        <v>10</v>
      </c>
      <c r="L19" s="11"/>
    </row>
    <row r="20" spans="1:12" ht="15.75" x14ac:dyDescent="0.25">
      <c r="A20" s="5" t="s">
        <v>14</v>
      </c>
      <c r="B20" s="8">
        <v>688</v>
      </c>
      <c r="C20" s="8">
        <v>1055</v>
      </c>
      <c r="D20" s="8">
        <f>+(B20+D14)-C20</f>
        <v>208</v>
      </c>
      <c r="E20" s="8">
        <f>SUM(F20:K20)</f>
        <v>1055</v>
      </c>
      <c r="F20" s="8">
        <v>757</v>
      </c>
      <c r="G20" s="8">
        <v>49</v>
      </c>
      <c r="H20" s="8">
        <v>23</v>
      </c>
      <c r="I20" s="8">
        <v>29</v>
      </c>
      <c r="J20" s="8">
        <v>196</v>
      </c>
      <c r="K20" s="14">
        <v>1</v>
      </c>
      <c r="L20" s="11"/>
    </row>
    <row r="21" spans="1:12" ht="15.75" x14ac:dyDescent="0.25">
      <c r="A21" s="5" t="s">
        <v>21</v>
      </c>
      <c r="B21" s="8">
        <v>369</v>
      </c>
      <c r="C21" s="8">
        <v>417</v>
      </c>
      <c r="D21" s="8">
        <f>+(D20+B21)-C21</f>
        <v>160</v>
      </c>
      <c r="E21" s="8">
        <f t="shared" ref="E21:E23" si="2">SUM(F21:K21)</f>
        <v>417</v>
      </c>
      <c r="F21" s="8">
        <v>274</v>
      </c>
      <c r="G21" s="8">
        <v>24</v>
      </c>
      <c r="H21" s="8">
        <v>19</v>
      </c>
      <c r="I21" s="8">
        <v>26</v>
      </c>
      <c r="J21" s="8">
        <v>73</v>
      </c>
      <c r="K21" s="14">
        <v>1</v>
      </c>
      <c r="L21" s="11"/>
    </row>
    <row r="22" spans="1:12" ht="15.75" x14ac:dyDescent="0.25">
      <c r="A22" s="5" t="s">
        <v>15</v>
      </c>
      <c r="B22" s="8">
        <v>743</v>
      </c>
      <c r="C22" s="8">
        <v>488</v>
      </c>
      <c r="D22" s="8">
        <f>+(D21+B22)-C22</f>
        <v>415</v>
      </c>
      <c r="E22" s="8">
        <f t="shared" si="2"/>
        <v>488</v>
      </c>
      <c r="F22" s="8">
        <v>244</v>
      </c>
      <c r="G22" s="8">
        <v>24</v>
      </c>
      <c r="H22" s="8">
        <v>6</v>
      </c>
      <c r="I22" s="8">
        <v>19</v>
      </c>
      <c r="J22" s="8">
        <v>34</v>
      </c>
      <c r="K22" s="14">
        <v>161</v>
      </c>
      <c r="L22" s="11"/>
    </row>
    <row r="23" spans="1:12" ht="15.75" x14ac:dyDescent="0.25">
      <c r="A23" s="6" t="s">
        <v>17</v>
      </c>
      <c r="B23" s="9">
        <v>975</v>
      </c>
      <c r="C23" s="9">
        <v>527</v>
      </c>
      <c r="D23" s="8">
        <f>+(D22+B23)-C23</f>
        <v>863</v>
      </c>
      <c r="E23" s="9">
        <f t="shared" si="2"/>
        <v>527</v>
      </c>
      <c r="F23" s="9">
        <v>415</v>
      </c>
      <c r="G23" s="9">
        <v>46</v>
      </c>
      <c r="H23" s="9">
        <v>0</v>
      </c>
      <c r="I23" s="9">
        <v>58</v>
      </c>
      <c r="J23" s="9">
        <v>1</v>
      </c>
      <c r="K23" s="3">
        <v>7</v>
      </c>
      <c r="L23" s="11"/>
    </row>
    <row r="24" spans="1:12" ht="15.75" x14ac:dyDescent="0.25">
      <c r="A24" s="18">
        <v>2021</v>
      </c>
      <c r="B24" s="21">
        <f>+SUM(B25:B28)</f>
        <v>3816</v>
      </c>
      <c r="C24" s="21">
        <f>+SUM(C25:C28)</f>
        <v>4389</v>
      </c>
      <c r="D24" s="21">
        <f>(D19+B24)-C24</f>
        <v>290</v>
      </c>
      <c r="E24" s="21">
        <f t="shared" ref="E24:E31" si="3">SUM(F24:K24)</f>
        <v>4389</v>
      </c>
      <c r="F24" s="21">
        <f t="shared" ref="F24:K24" si="4">+SUM(F25:F28)</f>
        <v>3608</v>
      </c>
      <c r="G24" s="21">
        <f t="shared" si="4"/>
        <v>340</v>
      </c>
      <c r="H24" s="21">
        <f t="shared" si="4"/>
        <v>6</v>
      </c>
      <c r="I24" s="21">
        <f t="shared" si="4"/>
        <v>417</v>
      </c>
      <c r="J24" s="21">
        <f t="shared" si="4"/>
        <v>2</v>
      </c>
      <c r="K24" s="23">
        <f t="shared" si="4"/>
        <v>16</v>
      </c>
      <c r="L24" s="11"/>
    </row>
    <row r="25" spans="1:12" ht="15.75" x14ac:dyDescent="0.25">
      <c r="A25" s="16" t="s">
        <v>16</v>
      </c>
      <c r="B25" s="19">
        <v>834</v>
      </c>
      <c r="C25" s="19">
        <v>1214</v>
      </c>
      <c r="D25" s="19">
        <f>+(B25+D19)-C25</f>
        <v>483</v>
      </c>
      <c r="E25" s="19">
        <f t="shared" si="3"/>
        <v>1214</v>
      </c>
      <c r="F25" s="19">
        <v>1038</v>
      </c>
      <c r="G25" s="19">
        <v>86</v>
      </c>
      <c r="H25" s="19">
        <v>1</v>
      </c>
      <c r="I25" s="19">
        <v>83</v>
      </c>
      <c r="J25" s="19">
        <v>0</v>
      </c>
      <c r="K25" s="24">
        <v>6</v>
      </c>
      <c r="L25" s="11"/>
    </row>
    <row r="26" spans="1:12" ht="15.75" x14ac:dyDescent="0.25">
      <c r="A26" s="16" t="s">
        <v>22</v>
      </c>
      <c r="B26" s="19">
        <v>901</v>
      </c>
      <c r="C26" s="19">
        <v>1039</v>
      </c>
      <c r="D26" s="19">
        <f>+(D25+B26)-C26</f>
        <v>345</v>
      </c>
      <c r="E26" s="19">
        <f t="shared" si="3"/>
        <v>1039</v>
      </c>
      <c r="F26" s="19">
        <v>835</v>
      </c>
      <c r="G26" s="19">
        <v>99</v>
      </c>
      <c r="H26" s="19">
        <v>2</v>
      </c>
      <c r="I26" s="19">
        <v>103</v>
      </c>
      <c r="J26" s="19">
        <v>0</v>
      </c>
      <c r="K26" s="24">
        <v>0</v>
      </c>
      <c r="L26" s="11"/>
    </row>
    <row r="27" spans="1:12" ht="15.75" x14ac:dyDescent="0.25">
      <c r="A27" s="16" t="s">
        <v>18</v>
      </c>
      <c r="B27" s="19">
        <v>1034</v>
      </c>
      <c r="C27" s="19">
        <v>1075</v>
      </c>
      <c r="D27" s="19">
        <f>+(D26+B27)-C27</f>
        <v>304</v>
      </c>
      <c r="E27" s="19">
        <f t="shared" si="3"/>
        <v>1075</v>
      </c>
      <c r="F27" s="19">
        <v>857</v>
      </c>
      <c r="G27" s="19">
        <v>95</v>
      </c>
      <c r="H27" s="19">
        <v>2</v>
      </c>
      <c r="I27" s="19">
        <v>117</v>
      </c>
      <c r="J27" s="19">
        <v>0</v>
      </c>
      <c r="K27" s="24">
        <v>4</v>
      </c>
      <c r="L27" s="11"/>
    </row>
    <row r="28" spans="1:12" ht="15.75" x14ac:dyDescent="0.25">
      <c r="A28" s="17" t="s">
        <v>24</v>
      </c>
      <c r="B28" s="20">
        <v>1047</v>
      </c>
      <c r="C28" s="19">
        <v>1061</v>
      </c>
      <c r="D28" s="20">
        <f>+(D27+B28)-C28</f>
        <v>290</v>
      </c>
      <c r="E28" s="20">
        <f t="shared" si="3"/>
        <v>1061</v>
      </c>
      <c r="F28" s="22">
        <v>878</v>
      </c>
      <c r="G28" s="22">
        <v>60</v>
      </c>
      <c r="H28" s="22">
        <v>1</v>
      </c>
      <c r="I28" s="22">
        <v>114</v>
      </c>
      <c r="J28" s="22">
        <v>2</v>
      </c>
      <c r="K28" s="22">
        <v>6</v>
      </c>
    </row>
    <row r="29" spans="1:12" ht="15.75" x14ac:dyDescent="0.25">
      <c r="A29" s="18">
        <v>2022</v>
      </c>
      <c r="B29" s="21">
        <f>+SUM(B30:B34)</f>
        <v>2054</v>
      </c>
      <c r="C29" s="21">
        <f>+SUM(C30:C34)</f>
        <v>2068</v>
      </c>
      <c r="D29" s="21">
        <f>(D24+B29)-C29</f>
        <v>276</v>
      </c>
      <c r="E29" s="21">
        <f t="shared" si="3"/>
        <v>2068</v>
      </c>
      <c r="F29" s="21">
        <f>+SUM(F30:F34)</f>
        <v>1677</v>
      </c>
      <c r="G29" s="21">
        <f>+SUM(G30:G34)</f>
        <v>142</v>
      </c>
      <c r="H29" s="21">
        <f>+SUM(H30:H34)</f>
        <v>0</v>
      </c>
      <c r="I29" s="21">
        <f>+SUM(I30:I34)</f>
        <v>238</v>
      </c>
      <c r="J29" s="21">
        <f>+SUM(J30:J34)</f>
        <v>1</v>
      </c>
      <c r="K29" s="23">
        <f>+SUM(K30:K34)</f>
        <v>10</v>
      </c>
      <c r="L29" s="11"/>
    </row>
    <row r="30" spans="1:12" ht="15.75" x14ac:dyDescent="0.25">
      <c r="A30" s="16" t="s">
        <v>39</v>
      </c>
      <c r="B30" s="19">
        <v>971</v>
      </c>
      <c r="C30" s="19">
        <v>927</v>
      </c>
      <c r="D30" s="19">
        <f>+(B30+D24)-C30</f>
        <v>334</v>
      </c>
      <c r="E30" s="19">
        <f t="shared" si="3"/>
        <v>927</v>
      </c>
      <c r="F30" s="19">
        <v>762</v>
      </c>
      <c r="G30" s="19">
        <v>60</v>
      </c>
      <c r="H30" s="19">
        <v>0</v>
      </c>
      <c r="I30" s="19">
        <v>103</v>
      </c>
      <c r="J30" s="19">
        <v>1</v>
      </c>
      <c r="K30" s="24">
        <v>1</v>
      </c>
      <c r="L30" s="11"/>
    </row>
    <row r="31" spans="1:12" ht="15.75" x14ac:dyDescent="0.25">
      <c r="A31" s="16" t="s">
        <v>40</v>
      </c>
      <c r="B31" s="20">
        <v>1083</v>
      </c>
      <c r="C31" s="22">
        <v>1141</v>
      </c>
      <c r="D31" s="20">
        <f>+(D30+B31)-C31</f>
        <v>276</v>
      </c>
      <c r="E31" s="20">
        <f t="shared" si="3"/>
        <v>1141</v>
      </c>
      <c r="F31" s="22">
        <v>915</v>
      </c>
      <c r="G31" s="22">
        <v>82</v>
      </c>
      <c r="H31" s="22">
        <v>0</v>
      </c>
      <c r="I31" s="22">
        <v>135</v>
      </c>
      <c r="J31" s="22">
        <v>0</v>
      </c>
      <c r="K31" s="22">
        <v>9</v>
      </c>
    </row>
    <row r="33" spans="1:3" ht="15.75" x14ac:dyDescent="0.25">
      <c r="A33" s="2" t="s">
        <v>3</v>
      </c>
    </row>
    <row r="34" spans="1:3" x14ac:dyDescent="0.25">
      <c r="A34" s="1" t="s">
        <v>1</v>
      </c>
      <c r="C34" t="s">
        <v>26</v>
      </c>
    </row>
    <row r="35" spans="1:3" x14ac:dyDescent="0.25">
      <c r="A35" s="1" t="s">
        <v>4</v>
      </c>
      <c r="C35" t="s">
        <v>25</v>
      </c>
    </row>
    <row r="36" spans="1:3" x14ac:dyDescent="0.25">
      <c r="A36" s="1" t="s">
        <v>7</v>
      </c>
      <c r="C36" t="s">
        <v>27</v>
      </c>
    </row>
    <row r="37" spans="1:3" x14ac:dyDescent="0.25">
      <c r="A37" s="1" t="s">
        <v>5</v>
      </c>
      <c r="C37" t="s">
        <v>28</v>
      </c>
    </row>
    <row r="38" spans="1:3" x14ac:dyDescent="0.25">
      <c r="A38" s="1"/>
    </row>
    <row r="39" spans="1:3" x14ac:dyDescent="0.25">
      <c r="A39" t="s">
        <v>38</v>
      </c>
    </row>
  </sheetData>
  <mergeCells count="4">
    <mergeCell ref="A6:K6"/>
    <mergeCell ref="A7:A8"/>
    <mergeCell ref="B7:D7"/>
    <mergeCell ref="E7:K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Sucre Demostenes Felix Paniagua</dc:creator>
  <cp:lastModifiedBy>Freddy Manuel Ogando Montero</cp:lastModifiedBy>
  <dcterms:created xsi:type="dcterms:W3CDTF">2021-09-01T20:39:25Z</dcterms:created>
  <dcterms:modified xsi:type="dcterms:W3CDTF">2022-07-18T17:39:57Z</dcterms:modified>
</cp:coreProperties>
</file>