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fogando\Downloads\Datos-Portal-JUN\"/>
    </mc:Choice>
  </mc:AlternateContent>
  <xr:revisionPtr revIDLastSave="0" documentId="13_ncr:1_{A3A38276-B878-40E9-82EA-1D865F1B228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Cuadro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3" l="1"/>
  <c r="L33" i="3"/>
  <c r="K33" i="3"/>
  <c r="J33" i="3"/>
  <c r="I33" i="3"/>
  <c r="H33" i="3"/>
  <c r="G33" i="3"/>
  <c r="F33" i="3"/>
  <c r="E33" i="3"/>
  <c r="D33" i="3"/>
  <c r="C33" i="3"/>
  <c r="B34" i="3"/>
  <c r="B29" i="3"/>
  <c r="B8" i="3"/>
  <c r="B33" i="3" l="1"/>
  <c r="C28" i="3"/>
  <c r="B31" i="3"/>
  <c r="B30" i="3"/>
  <c r="B32" i="3"/>
  <c r="M28" i="3"/>
  <c r="L28" i="3"/>
  <c r="K28" i="3"/>
  <c r="J28" i="3"/>
  <c r="I28" i="3"/>
  <c r="H28" i="3"/>
  <c r="G28" i="3"/>
  <c r="F28" i="3"/>
  <c r="E28" i="3"/>
  <c r="D28" i="3"/>
  <c r="D24" i="3"/>
  <c r="B28" i="3" l="1"/>
  <c r="F17" i="3"/>
  <c r="B17" i="3" s="1"/>
  <c r="F16" i="3"/>
  <c r="B16" i="3" s="1"/>
  <c r="F15" i="3"/>
  <c r="B15" i="3" s="1"/>
  <c r="M14" i="3"/>
  <c r="F14" i="3"/>
  <c r="B14" i="3" l="1"/>
  <c r="C23" i="3" l="1"/>
  <c r="M23" i="3"/>
  <c r="L23" i="3"/>
  <c r="K23" i="3"/>
  <c r="J23" i="3"/>
  <c r="I23" i="3"/>
  <c r="H23" i="3"/>
  <c r="G23" i="3"/>
  <c r="F23" i="3"/>
  <c r="E23" i="3"/>
  <c r="D23" i="3"/>
  <c r="M18" i="3"/>
  <c r="L18" i="3"/>
  <c r="K18" i="3"/>
  <c r="J18" i="3"/>
  <c r="I18" i="3"/>
  <c r="H18" i="3"/>
  <c r="G18" i="3"/>
  <c r="F18" i="3"/>
  <c r="E18" i="3"/>
  <c r="D18" i="3"/>
  <c r="C18" i="3"/>
  <c r="K13" i="3"/>
  <c r="D13" i="3"/>
  <c r="E13" i="3"/>
  <c r="F13" i="3"/>
  <c r="G13" i="3"/>
  <c r="H13" i="3"/>
  <c r="I13" i="3"/>
  <c r="J13" i="3"/>
  <c r="L13" i="3"/>
  <c r="M13" i="3"/>
  <c r="C13" i="3"/>
  <c r="D8" i="3"/>
  <c r="E8" i="3"/>
  <c r="F8" i="3"/>
  <c r="G8" i="3"/>
  <c r="H8" i="3"/>
  <c r="I8" i="3"/>
  <c r="J8" i="3"/>
  <c r="K8" i="3"/>
  <c r="L8" i="3"/>
  <c r="C8" i="3"/>
  <c r="B23" i="3" l="1"/>
  <c r="B13" i="3"/>
  <c r="B18" i="3" l="1"/>
</calcChain>
</file>

<file path=xl/sharedStrings.xml><?xml version="1.0" encoding="utf-8"?>
<sst xmlns="http://schemas.openxmlformats.org/spreadsheetml/2006/main" count="38" uniqueCount="38">
  <si>
    <t>Total</t>
  </si>
  <si>
    <t>Poder Judicial</t>
  </si>
  <si>
    <t>Abogado Apoderado</t>
  </si>
  <si>
    <t>Dirección General de Impuestos Internos</t>
  </si>
  <si>
    <t>Policía Nacional</t>
  </si>
  <si>
    <t>Superintendencia de Seguros</t>
  </si>
  <si>
    <t>Año</t>
  </si>
  <si>
    <t>Ministerio Público</t>
  </si>
  <si>
    <t>Cámara de cuentas</t>
  </si>
  <si>
    <t xml:space="preserve">Dirección Nacional de Control de Drogas </t>
  </si>
  <si>
    <t>Solicitud Directa/ Parte Interesada</t>
  </si>
  <si>
    <t>Unidad de Análisis Financiero (UAF)</t>
  </si>
  <si>
    <t>Otros</t>
  </si>
  <si>
    <t>Tipo de organismo/ Sujeto competente</t>
  </si>
  <si>
    <t>Ene-Mar 2018</t>
  </si>
  <si>
    <t>Abr-Jun 2018</t>
  </si>
  <si>
    <t>Jul-Sept 2018</t>
  </si>
  <si>
    <t>Oct-Dic 2018</t>
  </si>
  <si>
    <t>Ene-Mar 2017</t>
  </si>
  <si>
    <t>Abr-Jun 2017</t>
  </si>
  <si>
    <t>Jul-Sept 2017</t>
  </si>
  <si>
    <t>Oct-Dic 2017</t>
  </si>
  <si>
    <t>Ene-Mar 2019</t>
  </si>
  <si>
    <t>Abr-Jun 2019</t>
  </si>
  <si>
    <t>Jul-Sept 2019</t>
  </si>
  <si>
    <t>Oct-Dic 2019</t>
  </si>
  <si>
    <t>Ene-Mar 2020</t>
  </si>
  <si>
    <t>Abr-Jun 2020</t>
  </si>
  <si>
    <t>Jul-Sept 2020</t>
  </si>
  <si>
    <t>Oct-Dic 2020</t>
  </si>
  <si>
    <t>Ene-Mar 2021</t>
  </si>
  <si>
    <t>Abr-Jun 2021</t>
  </si>
  <si>
    <t>Jul-Sept 2021</t>
  </si>
  <si>
    <t>Oct-Dic 2021</t>
  </si>
  <si>
    <t>Cuadro 1.   Número de solicitudes de información atendidas en materia de prevención y combate al lavado de activos y el financiamiento del terrorismo (Ley 155-17), por tipo de organismos y autoridades competentes, según año y trimestre. 2017-2022</t>
  </si>
  <si>
    <r>
      <rPr>
        <b/>
        <sz val="12"/>
        <color theme="1"/>
        <rFont val="Calibri"/>
        <family val="2"/>
        <scheme val="minor"/>
      </rPr>
      <t>Fuente:</t>
    </r>
    <r>
      <rPr>
        <sz val="12"/>
        <color theme="1"/>
        <rFont val="Calibri"/>
        <family val="2"/>
        <scheme val="minor"/>
      </rPr>
      <t xml:space="preserve"> Departamento de Supervisión para la Prevención del Lavado de Activos y Financiamiento al Terrorismo. Superintendencia de Bancos de la República Dominicana 2022.</t>
    </r>
  </si>
  <si>
    <t>Ene-Mar 2022</t>
  </si>
  <si>
    <t>Abr-Jun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</si>
</sst>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/>
    <xf numFmtId="0" fontId="4" fillId="4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3</xdr:col>
      <xdr:colOff>416717</xdr:colOff>
      <xdr:row>4</xdr:row>
      <xdr:rowOff>35719</xdr:rowOff>
    </xdr:to>
    <xdr:pic>
      <xdr:nvPicPr>
        <xdr:cNvPr id="2" name="officeArt objec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31749"/>
          <a:ext cx="3500436" cy="7659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N36"/>
  <sheetViews>
    <sheetView tabSelected="1" zoomScale="80" zoomScaleNormal="80" workbookViewId="0">
      <selection activeCell="F16" sqref="F16"/>
    </sheetView>
  </sheetViews>
  <sheetFormatPr defaultColWidth="11.42578125" defaultRowHeight="15" x14ac:dyDescent="0.25"/>
  <cols>
    <col min="1" max="1" width="15.28515625" style="1" customWidth="1"/>
    <col min="2" max="2" width="12.42578125" style="1" customWidth="1"/>
    <col min="3" max="3" width="18.42578125" style="1" customWidth="1"/>
    <col min="4" max="4" width="16.7109375" style="1" customWidth="1"/>
    <col min="5" max="5" width="13.85546875" style="1" customWidth="1"/>
    <col min="6" max="6" width="19" style="1" customWidth="1"/>
    <col min="7" max="7" width="21.140625" style="1" customWidth="1"/>
    <col min="8" max="8" width="19.28515625" style="1" customWidth="1"/>
    <col min="9" max="9" width="24.5703125" style="1" customWidth="1"/>
    <col min="10" max="10" width="17.140625" style="1" customWidth="1"/>
    <col min="11" max="11" width="17.5703125" style="1" customWidth="1"/>
    <col min="12" max="12" width="23.7109375" style="1" customWidth="1"/>
    <col min="13" max="13" width="12.5703125" style="1" customWidth="1"/>
    <col min="14" max="14" width="11.42578125" style="10"/>
    <col min="15" max="16384" width="11.42578125" style="1"/>
  </cols>
  <sheetData>
    <row r="5" spans="1:13" ht="40.5" customHeight="1" x14ac:dyDescent="0.25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21" customHeight="1" x14ac:dyDescent="0.25">
      <c r="A6" s="21" t="s">
        <v>6</v>
      </c>
      <c r="B6" s="23" t="s">
        <v>0</v>
      </c>
      <c r="C6" s="25" t="s">
        <v>13</v>
      </c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ht="31.5" x14ac:dyDescent="0.25">
      <c r="A7" s="22"/>
      <c r="B7" s="24"/>
      <c r="C7" s="18" t="s">
        <v>7</v>
      </c>
      <c r="D7" s="18" t="s">
        <v>1</v>
      </c>
      <c r="E7" s="18" t="s">
        <v>2</v>
      </c>
      <c r="F7" s="18" t="s">
        <v>10</v>
      </c>
      <c r="G7" s="18" t="s">
        <v>11</v>
      </c>
      <c r="H7" s="18" t="s">
        <v>8</v>
      </c>
      <c r="I7" s="18" t="s">
        <v>3</v>
      </c>
      <c r="J7" s="18" t="s">
        <v>4</v>
      </c>
      <c r="K7" s="18" t="s">
        <v>5</v>
      </c>
      <c r="L7" s="18" t="s">
        <v>9</v>
      </c>
      <c r="M7" s="19" t="s">
        <v>12</v>
      </c>
    </row>
    <row r="8" spans="1:13" ht="15.75" x14ac:dyDescent="0.25">
      <c r="A8" s="12">
        <v>2017</v>
      </c>
      <c r="B8" s="13">
        <f>+SUM(C8:M8)</f>
        <v>1654</v>
      </c>
      <c r="C8" s="13">
        <f>+SUM(C9:C12)</f>
        <v>810</v>
      </c>
      <c r="D8" s="13">
        <f t="shared" ref="D8:L8" si="0">+SUM(D9:D12)</f>
        <v>508</v>
      </c>
      <c r="E8" s="13">
        <f t="shared" si="0"/>
        <v>89</v>
      </c>
      <c r="F8" s="13">
        <f t="shared" si="0"/>
        <v>47</v>
      </c>
      <c r="G8" s="13">
        <f t="shared" si="0"/>
        <v>159</v>
      </c>
      <c r="H8" s="13">
        <f t="shared" si="0"/>
        <v>0</v>
      </c>
      <c r="I8" s="13">
        <f t="shared" si="0"/>
        <v>0</v>
      </c>
      <c r="J8" s="13">
        <f t="shared" si="0"/>
        <v>19</v>
      </c>
      <c r="K8" s="13">
        <f t="shared" si="0"/>
        <v>12</v>
      </c>
      <c r="L8" s="13">
        <f t="shared" si="0"/>
        <v>8</v>
      </c>
      <c r="M8" s="14">
        <v>2</v>
      </c>
    </row>
    <row r="9" spans="1:13" ht="15.75" x14ac:dyDescent="0.25">
      <c r="A9" s="4" t="s">
        <v>18</v>
      </c>
      <c r="B9" s="6">
        <v>395</v>
      </c>
      <c r="C9" s="6">
        <v>190</v>
      </c>
      <c r="D9" s="6">
        <v>124</v>
      </c>
      <c r="E9" s="6">
        <v>20</v>
      </c>
      <c r="F9" s="6">
        <v>14</v>
      </c>
      <c r="G9" s="6">
        <v>34</v>
      </c>
      <c r="H9" s="6">
        <v>0</v>
      </c>
      <c r="I9" s="6">
        <v>0</v>
      </c>
      <c r="J9" s="6">
        <v>1</v>
      </c>
      <c r="K9" s="6">
        <v>12</v>
      </c>
      <c r="L9" s="6">
        <v>0</v>
      </c>
      <c r="M9" s="8">
        <v>0</v>
      </c>
    </row>
    <row r="10" spans="1:13" ht="15.75" x14ac:dyDescent="0.25">
      <c r="A10" s="4" t="s">
        <v>19</v>
      </c>
      <c r="B10" s="6">
        <v>396</v>
      </c>
      <c r="C10" s="6">
        <v>193</v>
      </c>
      <c r="D10" s="6">
        <v>128</v>
      </c>
      <c r="E10" s="6">
        <v>23</v>
      </c>
      <c r="F10" s="6">
        <v>10</v>
      </c>
      <c r="G10" s="6">
        <v>28</v>
      </c>
      <c r="H10" s="6">
        <v>0</v>
      </c>
      <c r="I10" s="6">
        <v>0</v>
      </c>
      <c r="J10" s="6">
        <v>14</v>
      </c>
      <c r="K10" s="6">
        <v>0</v>
      </c>
      <c r="L10" s="6">
        <v>0</v>
      </c>
      <c r="M10" s="8">
        <v>0</v>
      </c>
    </row>
    <row r="11" spans="1:13" ht="15.75" x14ac:dyDescent="0.25">
      <c r="A11" s="4" t="s">
        <v>20</v>
      </c>
      <c r="B11" s="6">
        <v>477</v>
      </c>
      <c r="C11" s="6">
        <v>232</v>
      </c>
      <c r="D11" s="6">
        <v>127</v>
      </c>
      <c r="E11" s="6">
        <v>28</v>
      </c>
      <c r="F11" s="6">
        <v>16</v>
      </c>
      <c r="G11" s="6">
        <v>63</v>
      </c>
      <c r="H11" s="6">
        <v>0</v>
      </c>
      <c r="I11" s="6">
        <v>0</v>
      </c>
      <c r="J11" s="6">
        <v>1</v>
      </c>
      <c r="K11" s="6">
        <v>0</v>
      </c>
      <c r="L11" s="6">
        <v>8</v>
      </c>
      <c r="M11" s="8">
        <v>2</v>
      </c>
    </row>
    <row r="12" spans="1:13" ht="15.75" x14ac:dyDescent="0.25">
      <c r="A12" s="5" t="s">
        <v>21</v>
      </c>
      <c r="B12" s="7">
        <v>386</v>
      </c>
      <c r="C12" s="7">
        <v>195</v>
      </c>
      <c r="D12" s="7">
        <v>129</v>
      </c>
      <c r="E12" s="7">
        <v>18</v>
      </c>
      <c r="F12" s="7">
        <v>7</v>
      </c>
      <c r="G12" s="7">
        <v>34</v>
      </c>
      <c r="H12" s="7">
        <v>0</v>
      </c>
      <c r="I12" s="7">
        <v>0</v>
      </c>
      <c r="J12" s="7">
        <v>3</v>
      </c>
      <c r="K12" s="7">
        <v>0</v>
      </c>
      <c r="L12" s="7">
        <v>0</v>
      </c>
      <c r="M12" s="9">
        <v>0</v>
      </c>
    </row>
    <row r="13" spans="1:13" ht="15.75" x14ac:dyDescent="0.25">
      <c r="A13" s="12">
        <v>2018</v>
      </c>
      <c r="B13" s="13">
        <f>+SUM(C13:M13)</f>
        <v>2074</v>
      </c>
      <c r="C13" s="13">
        <f>+SUM(C14:C17)</f>
        <v>1052</v>
      </c>
      <c r="D13" s="13">
        <f t="shared" ref="D13:M13" si="1">+SUM(D14:D17)</f>
        <v>409</v>
      </c>
      <c r="E13" s="13">
        <f t="shared" si="1"/>
        <v>153</v>
      </c>
      <c r="F13" s="13">
        <f t="shared" si="1"/>
        <v>114</v>
      </c>
      <c r="G13" s="13">
        <f t="shared" si="1"/>
        <v>313</v>
      </c>
      <c r="H13" s="13">
        <f t="shared" si="1"/>
        <v>9</v>
      </c>
      <c r="I13" s="13">
        <f t="shared" si="1"/>
        <v>1</v>
      </c>
      <c r="J13" s="13">
        <f t="shared" si="1"/>
        <v>9</v>
      </c>
      <c r="K13" s="13">
        <f>+SUM(K14:K17)</f>
        <v>12</v>
      </c>
      <c r="L13" s="13">
        <f t="shared" si="1"/>
        <v>0</v>
      </c>
      <c r="M13" s="14">
        <f t="shared" si="1"/>
        <v>2</v>
      </c>
    </row>
    <row r="14" spans="1:13" ht="15.75" x14ac:dyDescent="0.25">
      <c r="A14" s="4" t="s">
        <v>14</v>
      </c>
      <c r="B14" s="6">
        <f>SUM(C14:M14)</f>
        <v>394</v>
      </c>
      <c r="C14" s="6">
        <v>201</v>
      </c>
      <c r="D14" s="6">
        <v>88</v>
      </c>
      <c r="E14" s="6">
        <v>34</v>
      </c>
      <c r="F14" s="6">
        <f>17+9</f>
        <v>26</v>
      </c>
      <c r="G14" s="6">
        <v>41</v>
      </c>
      <c r="H14" s="6">
        <v>0</v>
      </c>
      <c r="I14" s="6">
        <v>0</v>
      </c>
      <c r="J14" s="6">
        <v>2</v>
      </c>
      <c r="K14" s="6">
        <v>0</v>
      </c>
      <c r="L14" s="6">
        <v>0</v>
      </c>
      <c r="M14" s="8">
        <f>1+1</f>
        <v>2</v>
      </c>
    </row>
    <row r="15" spans="1:13" ht="15.75" x14ac:dyDescent="0.25">
      <c r="A15" s="4" t="s">
        <v>15</v>
      </c>
      <c r="B15" s="6">
        <f t="shared" ref="B15:B17" si="2">SUM(C15:M15)</f>
        <v>569</v>
      </c>
      <c r="C15" s="6">
        <v>299</v>
      </c>
      <c r="D15" s="6">
        <v>105</v>
      </c>
      <c r="E15" s="6">
        <v>38</v>
      </c>
      <c r="F15" s="6">
        <f>13+10</f>
        <v>23</v>
      </c>
      <c r="G15" s="6">
        <v>103</v>
      </c>
      <c r="H15" s="6">
        <v>0</v>
      </c>
      <c r="I15" s="6">
        <v>0</v>
      </c>
      <c r="J15" s="6">
        <v>0</v>
      </c>
      <c r="K15" s="6">
        <v>1</v>
      </c>
      <c r="L15" s="6">
        <v>0</v>
      </c>
      <c r="M15" s="8">
        <v>0</v>
      </c>
    </row>
    <row r="16" spans="1:13" ht="15.75" x14ac:dyDescent="0.25">
      <c r="A16" s="4" t="s">
        <v>16</v>
      </c>
      <c r="B16" s="6">
        <f t="shared" si="2"/>
        <v>617</v>
      </c>
      <c r="C16" s="6">
        <v>302</v>
      </c>
      <c r="D16" s="6">
        <v>91</v>
      </c>
      <c r="E16" s="6">
        <v>61</v>
      </c>
      <c r="F16" s="6">
        <f>21+15</f>
        <v>36</v>
      </c>
      <c r="G16" s="6">
        <v>115</v>
      </c>
      <c r="H16" s="6">
        <v>9</v>
      </c>
      <c r="I16" s="6">
        <v>0</v>
      </c>
      <c r="J16" s="6">
        <v>3</v>
      </c>
      <c r="K16" s="6">
        <v>0</v>
      </c>
      <c r="L16" s="6">
        <v>0</v>
      </c>
      <c r="M16" s="8">
        <v>0</v>
      </c>
    </row>
    <row r="17" spans="1:13" ht="15.75" x14ac:dyDescent="0.25">
      <c r="A17" s="5" t="s">
        <v>17</v>
      </c>
      <c r="B17" s="7">
        <f t="shared" si="2"/>
        <v>494</v>
      </c>
      <c r="C17" s="7">
        <v>250</v>
      </c>
      <c r="D17" s="7">
        <v>125</v>
      </c>
      <c r="E17" s="7">
        <v>20</v>
      </c>
      <c r="F17" s="7">
        <f>22+7</f>
        <v>29</v>
      </c>
      <c r="G17" s="7">
        <v>54</v>
      </c>
      <c r="H17" s="7">
        <v>0</v>
      </c>
      <c r="I17" s="7">
        <v>1</v>
      </c>
      <c r="J17" s="7">
        <v>4</v>
      </c>
      <c r="K17" s="7">
        <v>11</v>
      </c>
      <c r="L17" s="7">
        <v>0</v>
      </c>
      <c r="M17" s="9">
        <v>0</v>
      </c>
    </row>
    <row r="18" spans="1:13" ht="15.75" x14ac:dyDescent="0.25">
      <c r="A18" s="12">
        <v>2019</v>
      </c>
      <c r="B18" s="13">
        <f>+SUM(C18:M18)</f>
        <v>1889</v>
      </c>
      <c r="C18" s="13">
        <f t="shared" ref="C18:M18" si="3">+SUM(C19:C22)</f>
        <v>1219</v>
      </c>
      <c r="D18" s="13">
        <f t="shared" si="3"/>
        <v>512</v>
      </c>
      <c r="E18" s="13">
        <f t="shared" si="3"/>
        <v>135</v>
      </c>
      <c r="F18" s="13">
        <f t="shared" si="3"/>
        <v>19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1</v>
      </c>
      <c r="K18" s="13">
        <f t="shared" si="3"/>
        <v>0</v>
      </c>
      <c r="L18" s="13">
        <f t="shared" si="3"/>
        <v>0</v>
      </c>
      <c r="M18" s="14">
        <f t="shared" si="3"/>
        <v>3</v>
      </c>
    </row>
    <row r="19" spans="1:13" ht="15.75" x14ac:dyDescent="0.25">
      <c r="A19" s="4" t="s">
        <v>22</v>
      </c>
      <c r="B19" s="6">
        <v>433</v>
      </c>
      <c r="C19" s="6">
        <v>283</v>
      </c>
      <c r="D19" s="6">
        <v>114</v>
      </c>
      <c r="E19" s="6">
        <v>31</v>
      </c>
      <c r="F19" s="6">
        <v>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8">
        <v>0</v>
      </c>
    </row>
    <row r="20" spans="1:13" ht="15.75" x14ac:dyDescent="0.25">
      <c r="A20" s="4" t="s">
        <v>23</v>
      </c>
      <c r="B20" s="6">
        <v>467</v>
      </c>
      <c r="C20" s="6">
        <v>300</v>
      </c>
      <c r="D20" s="6">
        <v>126</v>
      </c>
      <c r="E20" s="6">
        <v>34</v>
      </c>
      <c r="F20" s="6">
        <v>5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8">
        <v>2</v>
      </c>
    </row>
    <row r="21" spans="1:13" ht="15.75" x14ac:dyDescent="0.25">
      <c r="A21" s="4" t="s">
        <v>24</v>
      </c>
      <c r="B21" s="6">
        <v>503</v>
      </c>
      <c r="C21" s="6">
        <v>325</v>
      </c>
      <c r="D21" s="6">
        <v>134</v>
      </c>
      <c r="E21" s="6">
        <v>38</v>
      </c>
      <c r="F21" s="6">
        <v>6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8">
        <v>0</v>
      </c>
    </row>
    <row r="22" spans="1:13" ht="15.75" x14ac:dyDescent="0.25">
      <c r="A22" s="5" t="s">
        <v>25</v>
      </c>
      <c r="B22" s="7">
        <v>486</v>
      </c>
      <c r="C22" s="7">
        <v>311</v>
      </c>
      <c r="D22" s="7">
        <v>138</v>
      </c>
      <c r="E22" s="7">
        <v>32</v>
      </c>
      <c r="F22" s="7">
        <v>3</v>
      </c>
      <c r="G22" s="7">
        <v>0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9">
        <v>1</v>
      </c>
    </row>
    <row r="23" spans="1:13" ht="15.75" x14ac:dyDescent="0.25">
      <c r="A23" s="12">
        <v>2020</v>
      </c>
      <c r="B23" s="13">
        <f>+SUM(C23:M23)</f>
        <v>1216</v>
      </c>
      <c r="C23" s="13">
        <f>+SUM(C24:C27)</f>
        <v>1073</v>
      </c>
      <c r="D23" s="13">
        <f t="shared" ref="D23" si="4">+SUM(D24:D27)</f>
        <v>110</v>
      </c>
      <c r="E23" s="13">
        <f t="shared" ref="E23" si="5">+SUM(E24:E27)</f>
        <v>19</v>
      </c>
      <c r="F23" s="13">
        <f t="shared" ref="F23" si="6">+SUM(F24:F27)</f>
        <v>1</v>
      </c>
      <c r="G23" s="13">
        <f t="shared" ref="G23" si="7">+SUM(G24:G27)</f>
        <v>0</v>
      </c>
      <c r="H23" s="13">
        <f t="shared" ref="H23" si="8">+SUM(H24:H27)</f>
        <v>0</v>
      </c>
      <c r="I23" s="13">
        <f t="shared" ref="I23" si="9">+SUM(I24:I27)</f>
        <v>1</v>
      </c>
      <c r="J23" s="13">
        <f t="shared" ref="J23" si="10">+SUM(J24:J27)</f>
        <v>11</v>
      </c>
      <c r="K23" s="13">
        <f t="shared" ref="K23" si="11">+SUM(K24:K27)</f>
        <v>0</v>
      </c>
      <c r="L23" s="13">
        <f t="shared" ref="L23" si="12">+SUM(L24:L27)</f>
        <v>0</v>
      </c>
      <c r="M23" s="14">
        <f t="shared" ref="M23" si="13">+SUM(M24:M27)</f>
        <v>1</v>
      </c>
    </row>
    <row r="24" spans="1:13" ht="15.75" x14ac:dyDescent="0.25">
      <c r="A24" s="4" t="s">
        <v>26</v>
      </c>
      <c r="B24" s="6">
        <v>356</v>
      </c>
      <c r="C24" s="6">
        <v>269</v>
      </c>
      <c r="D24" s="6">
        <f>77-13</f>
        <v>64</v>
      </c>
      <c r="E24" s="6">
        <v>13</v>
      </c>
      <c r="F24" s="6">
        <v>0</v>
      </c>
      <c r="G24" s="6">
        <v>0</v>
      </c>
      <c r="H24" s="6">
        <v>0</v>
      </c>
      <c r="I24" s="6">
        <v>0</v>
      </c>
      <c r="J24" s="6">
        <v>10</v>
      </c>
      <c r="K24" s="6">
        <v>0</v>
      </c>
      <c r="L24" s="6">
        <v>0</v>
      </c>
      <c r="M24" s="8">
        <v>0</v>
      </c>
    </row>
    <row r="25" spans="1:13" ht="15.75" x14ac:dyDescent="0.25">
      <c r="A25" s="4" t="s">
        <v>27</v>
      </c>
      <c r="B25" s="6">
        <v>139</v>
      </c>
      <c r="C25" s="6">
        <v>133</v>
      </c>
      <c r="D25" s="6">
        <v>4</v>
      </c>
      <c r="E25" s="6">
        <v>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8">
        <v>1</v>
      </c>
    </row>
    <row r="26" spans="1:13" ht="15.75" x14ac:dyDescent="0.25">
      <c r="A26" s="4" t="s">
        <v>28</v>
      </c>
      <c r="B26" s="6">
        <v>377</v>
      </c>
      <c r="C26" s="6">
        <v>366</v>
      </c>
      <c r="D26" s="6">
        <v>7</v>
      </c>
      <c r="E26" s="6">
        <v>3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8">
        <v>0</v>
      </c>
    </row>
    <row r="27" spans="1:13" ht="15.75" x14ac:dyDescent="0.25">
      <c r="A27" s="5" t="s">
        <v>29</v>
      </c>
      <c r="B27" s="7">
        <v>344</v>
      </c>
      <c r="C27" s="7">
        <v>305</v>
      </c>
      <c r="D27" s="7">
        <v>35</v>
      </c>
      <c r="E27" s="7">
        <v>2</v>
      </c>
      <c r="F27" s="7">
        <v>1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0</v>
      </c>
      <c r="M27" s="9">
        <v>0</v>
      </c>
    </row>
    <row r="28" spans="1:13" ht="15.75" x14ac:dyDescent="0.25">
      <c r="A28" s="12">
        <v>2021</v>
      </c>
      <c r="B28" s="14">
        <f>+SUM(C28:M28)</f>
        <v>1791</v>
      </c>
      <c r="C28" s="13">
        <f>+SUM(C29:C32)</f>
        <v>1352</v>
      </c>
      <c r="D28" s="17">
        <f t="shared" ref="D28:M28" si="14">+SUM(D29:D32)</f>
        <v>355</v>
      </c>
      <c r="E28" s="14">
        <f t="shared" si="14"/>
        <v>11</v>
      </c>
      <c r="F28" s="14">
        <f t="shared" si="14"/>
        <v>0</v>
      </c>
      <c r="G28" s="14">
        <f t="shared" si="14"/>
        <v>0</v>
      </c>
      <c r="H28" s="14">
        <f t="shared" si="14"/>
        <v>51</v>
      </c>
      <c r="I28" s="14">
        <f t="shared" si="14"/>
        <v>0</v>
      </c>
      <c r="J28" s="14">
        <f t="shared" si="14"/>
        <v>20</v>
      </c>
      <c r="K28" s="14">
        <f t="shared" si="14"/>
        <v>0</v>
      </c>
      <c r="L28" s="14">
        <f t="shared" si="14"/>
        <v>0</v>
      </c>
      <c r="M28" s="14">
        <f t="shared" si="14"/>
        <v>2</v>
      </c>
    </row>
    <row r="29" spans="1:13" ht="15.75" x14ac:dyDescent="0.25">
      <c r="A29" s="4" t="s">
        <v>30</v>
      </c>
      <c r="B29" s="15">
        <f>SUM(C29:M29)</f>
        <v>336</v>
      </c>
      <c r="C29" s="6">
        <v>248</v>
      </c>
      <c r="D29" s="15">
        <v>70</v>
      </c>
      <c r="E29" s="8">
        <v>9</v>
      </c>
      <c r="F29" s="8">
        <v>0</v>
      </c>
      <c r="G29" s="8">
        <v>0</v>
      </c>
      <c r="H29" s="8">
        <v>0</v>
      </c>
      <c r="I29" s="8">
        <v>0</v>
      </c>
      <c r="J29" s="8">
        <v>7</v>
      </c>
      <c r="K29" s="8">
        <v>0</v>
      </c>
      <c r="L29" s="8">
        <v>0</v>
      </c>
      <c r="M29" s="8">
        <v>2</v>
      </c>
    </row>
    <row r="30" spans="1:13" ht="15.75" x14ac:dyDescent="0.25">
      <c r="A30" s="4" t="s">
        <v>31</v>
      </c>
      <c r="B30" s="15">
        <f>SUM(C30:M30)</f>
        <v>421</v>
      </c>
      <c r="C30" s="6">
        <v>346</v>
      </c>
      <c r="D30" s="15">
        <v>67</v>
      </c>
      <c r="E30" s="8">
        <v>2</v>
      </c>
      <c r="F30" s="8">
        <v>0</v>
      </c>
      <c r="G30" s="8">
        <v>0</v>
      </c>
      <c r="H30" s="8">
        <v>5</v>
      </c>
      <c r="I30" s="8">
        <v>0</v>
      </c>
      <c r="J30" s="8">
        <v>1</v>
      </c>
      <c r="K30" s="8">
        <v>0</v>
      </c>
      <c r="L30" s="8">
        <v>0</v>
      </c>
      <c r="M30" s="8">
        <v>0</v>
      </c>
    </row>
    <row r="31" spans="1:13" ht="15.75" x14ac:dyDescent="0.25">
      <c r="A31" s="4" t="s">
        <v>32</v>
      </c>
      <c r="B31" s="6">
        <f>SUM(C31:M31)</f>
        <v>537</v>
      </c>
      <c r="C31" s="6">
        <v>376</v>
      </c>
      <c r="D31" s="15">
        <v>117</v>
      </c>
      <c r="E31" s="8">
        <v>0</v>
      </c>
      <c r="F31" s="8">
        <v>0</v>
      </c>
      <c r="G31" s="8">
        <v>0</v>
      </c>
      <c r="H31" s="8">
        <v>39</v>
      </c>
      <c r="I31" s="8">
        <v>0</v>
      </c>
      <c r="J31" s="8">
        <v>5</v>
      </c>
      <c r="K31" s="8">
        <v>0</v>
      </c>
      <c r="L31" s="8">
        <v>0</v>
      </c>
      <c r="M31" s="8">
        <v>0</v>
      </c>
    </row>
    <row r="32" spans="1:13" ht="15.75" x14ac:dyDescent="0.25">
      <c r="A32" s="5" t="s">
        <v>33</v>
      </c>
      <c r="B32" s="7">
        <f>SUM(C32:M32)</f>
        <v>497</v>
      </c>
      <c r="C32" s="7">
        <v>382</v>
      </c>
      <c r="D32" s="16">
        <v>101</v>
      </c>
      <c r="E32" s="9">
        <v>0</v>
      </c>
      <c r="F32" s="9">
        <v>0</v>
      </c>
      <c r="G32" s="9">
        <v>0</v>
      </c>
      <c r="H32" s="9">
        <v>7</v>
      </c>
      <c r="I32" s="9">
        <v>0</v>
      </c>
      <c r="J32" s="9">
        <v>7</v>
      </c>
      <c r="K32" s="9">
        <v>0</v>
      </c>
      <c r="L32" s="9">
        <v>0</v>
      </c>
      <c r="M32" s="9">
        <v>0</v>
      </c>
    </row>
    <row r="33" spans="1:13" ht="15.75" x14ac:dyDescent="0.25">
      <c r="A33" s="12">
        <v>2022</v>
      </c>
      <c r="B33" s="14">
        <f>+SUM(C33:M33)</f>
        <v>1111</v>
      </c>
      <c r="C33" s="13">
        <f>+SUM(C34:C35)</f>
        <v>843</v>
      </c>
      <c r="D33" s="17">
        <f t="shared" ref="D33:M33" si="15">+SUM(D34:D35)</f>
        <v>255</v>
      </c>
      <c r="E33" s="14">
        <f t="shared" si="15"/>
        <v>0</v>
      </c>
      <c r="F33" s="14">
        <f t="shared" si="15"/>
        <v>0</v>
      </c>
      <c r="G33" s="14">
        <f t="shared" si="15"/>
        <v>0</v>
      </c>
      <c r="H33" s="14">
        <f t="shared" si="15"/>
        <v>3</v>
      </c>
      <c r="I33" s="14">
        <f t="shared" si="15"/>
        <v>3</v>
      </c>
      <c r="J33" s="14">
        <f t="shared" si="15"/>
        <v>3</v>
      </c>
      <c r="K33" s="14">
        <f t="shared" si="15"/>
        <v>1</v>
      </c>
      <c r="L33" s="14">
        <f t="shared" si="15"/>
        <v>0</v>
      </c>
      <c r="M33" s="14">
        <f t="shared" si="15"/>
        <v>3</v>
      </c>
    </row>
    <row r="34" spans="1:13" ht="15.75" x14ac:dyDescent="0.25">
      <c r="A34" s="4" t="s">
        <v>36</v>
      </c>
      <c r="B34" s="6">
        <f>SUM(C34:M34)</f>
        <v>491</v>
      </c>
      <c r="C34" s="6">
        <v>364</v>
      </c>
      <c r="D34" s="15">
        <v>116</v>
      </c>
      <c r="E34" s="8">
        <v>0</v>
      </c>
      <c r="F34" s="8">
        <v>0</v>
      </c>
      <c r="G34" s="8">
        <v>0</v>
      </c>
      <c r="H34" s="8">
        <v>2</v>
      </c>
      <c r="I34" s="8">
        <v>2</v>
      </c>
      <c r="J34" s="8">
        <v>3</v>
      </c>
      <c r="K34" s="8">
        <v>1</v>
      </c>
      <c r="L34" s="8">
        <v>0</v>
      </c>
      <c r="M34" s="8">
        <v>3</v>
      </c>
    </row>
    <row r="35" spans="1:13" ht="15.75" x14ac:dyDescent="0.25">
      <c r="A35" s="5" t="s">
        <v>37</v>
      </c>
      <c r="B35" s="7">
        <v>620</v>
      </c>
      <c r="C35" s="7">
        <v>479</v>
      </c>
      <c r="D35" s="16">
        <v>139</v>
      </c>
      <c r="E35" s="9">
        <v>0</v>
      </c>
      <c r="F35" s="9">
        <v>0</v>
      </c>
      <c r="G35" s="9">
        <v>0</v>
      </c>
      <c r="H35" s="9">
        <v>1</v>
      </c>
      <c r="I35" s="9">
        <v>1</v>
      </c>
      <c r="J35" s="9">
        <v>0</v>
      </c>
      <c r="K35" s="9">
        <v>0</v>
      </c>
      <c r="L35" s="9">
        <v>0</v>
      </c>
      <c r="M35" s="9">
        <v>0</v>
      </c>
    </row>
    <row r="36" spans="1:13" ht="15.75" x14ac:dyDescent="0.25">
      <c r="A36" s="2" t="s">
        <v>35</v>
      </c>
      <c r="B36" s="3"/>
      <c r="C36" s="3"/>
      <c r="D36" s="3"/>
      <c r="E36" s="3"/>
      <c r="F36" s="11"/>
      <c r="G36" s="11"/>
      <c r="H36" s="11"/>
      <c r="I36" s="11"/>
      <c r="J36" s="11"/>
    </row>
  </sheetData>
  <mergeCells count="4">
    <mergeCell ref="A5:M5"/>
    <mergeCell ref="A6:A7"/>
    <mergeCell ref="B6:B7"/>
    <mergeCell ref="C6:M6"/>
  </mergeCells>
  <phoneticPr fontId="5" type="noConversion"/>
  <pageMargins left="0.7" right="0.7" top="0.75" bottom="0.75" header="0.3" footer="0.3"/>
  <pageSetup orientation="portrait" r:id="rId1"/>
  <ignoredErrors>
    <ignoredError sqref="C8:L8 C13:F13 G13:L13 C18:L18 C23:L23 M13 M18 M23" formulaRange="1"/>
    <ignoredError sqref="D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Alexander García De Peña</dc:creator>
  <cp:lastModifiedBy>Freddy Manuel Ogando Montero</cp:lastModifiedBy>
  <dcterms:created xsi:type="dcterms:W3CDTF">2021-08-18T20:28:18Z</dcterms:created>
  <dcterms:modified xsi:type="dcterms:W3CDTF">2022-07-18T15:23:29Z</dcterms:modified>
</cp:coreProperties>
</file>